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mbds01\FPK_KREDIYE_ERISIM\KGF\RAPORLAMA-MSK\Haftalık Detaylı Rapor\Rapor Formatı_Site\2024\Şubat\240209\Siteye Yüklenen\"/>
    </mc:Choice>
  </mc:AlternateContent>
  <bookViews>
    <workbookView xWindow="0" yWindow="0" windowWidth="28800" windowHeight="11700" tabRatio="760" activeTab="4"/>
  </bookViews>
  <sheets>
    <sheet name="Veriler (KGF)" sheetId="5" r:id="rId1"/>
    <sheet name=" Veriler (İGE)" sheetId="13" r:id="rId2"/>
    <sheet name="Veriler (Konsolide)" sheetId="14" r:id="rId3"/>
    <sheet name="Sektörel Dağılım" sheetId="11" r:id="rId4"/>
    <sheet name="Güncel Paketler" sheetId="12" r:id="rId5"/>
  </sheets>
  <definedNames>
    <definedName name="_xlnm._FilterDatabase" localSheetId="3" hidden="1">'Sektörel Dağılım'!$A$1:$C$1</definedName>
    <definedName name="_xlnm.Print_Area" localSheetId="4">'Güncel Paketler'!$D$4:$H$16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2" l="1"/>
  <c r="G15" i="12"/>
  <c r="H15" i="12"/>
  <c r="E15" i="12"/>
  <c r="M69" i="14" l="1"/>
  <c r="K69" i="14"/>
  <c r="AB70" i="14" l="1"/>
  <c r="AB69" i="14"/>
  <c r="AB68" i="14"/>
  <c r="AB67" i="14"/>
  <c r="AB66" i="14"/>
  <c r="AB65" i="14"/>
  <c r="AB64" i="14"/>
  <c r="AB63" i="14"/>
  <c r="AB62" i="14"/>
  <c r="AB61" i="14"/>
  <c r="AB60" i="14"/>
  <c r="AB59" i="14"/>
  <c r="AB58" i="14"/>
  <c r="AB57" i="14"/>
  <c r="AB56" i="14"/>
  <c r="AB55" i="14"/>
  <c r="AB54" i="14"/>
  <c r="AB53" i="14"/>
  <c r="AB52" i="14"/>
  <c r="AB51" i="14"/>
  <c r="AB50" i="14"/>
  <c r="AB49" i="14"/>
  <c r="AB48" i="14"/>
  <c r="AB47" i="14"/>
  <c r="AB46" i="14"/>
  <c r="AB45" i="14"/>
  <c r="AB44" i="14"/>
  <c r="AB43" i="14"/>
  <c r="AB42" i="14"/>
  <c r="AB41" i="14"/>
  <c r="AB40" i="14"/>
  <c r="AB39" i="14"/>
  <c r="AB38" i="14"/>
  <c r="AB37" i="14"/>
  <c r="AB36" i="14"/>
  <c r="AB35" i="14"/>
  <c r="AB34" i="14"/>
  <c r="AB33" i="14"/>
  <c r="AB32" i="14"/>
  <c r="AB31" i="14"/>
  <c r="AB30" i="14"/>
  <c r="AB29" i="14"/>
  <c r="AB28" i="14"/>
  <c r="AB27" i="14"/>
  <c r="AB26" i="14"/>
  <c r="AB25" i="14"/>
  <c r="AB24" i="14"/>
  <c r="AB23" i="14"/>
  <c r="AB22" i="14"/>
  <c r="AB21" i="14"/>
  <c r="AB20" i="14"/>
  <c r="AB19" i="14"/>
  <c r="AB18" i="14"/>
  <c r="AB17" i="14"/>
  <c r="AB16" i="14"/>
  <c r="AB15" i="14"/>
  <c r="AB14" i="14"/>
  <c r="AB13" i="14"/>
  <c r="AB12" i="14"/>
  <c r="AB11" i="14"/>
  <c r="AB10" i="14"/>
  <c r="AB9" i="14"/>
  <c r="AB8" i="14"/>
  <c r="AB7" i="14"/>
  <c r="Z70" i="14"/>
  <c r="Z69" i="14"/>
  <c r="Z68" i="14"/>
  <c r="Z67" i="14"/>
  <c r="Z66" i="14"/>
  <c r="Z65" i="14"/>
  <c r="Z64" i="14"/>
  <c r="Z63" i="14"/>
  <c r="Z62" i="14"/>
  <c r="Z61" i="14"/>
  <c r="Z60" i="14"/>
  <c r="Z59" i="14"/>
  <c r="Z58" i="14"/>
  <c r="Z57" i="14"/>
  <c r="Z56" i="14"/>
  <c r="Z55" i="14"/>
  <c r="Z54" i="14"/>
  <c r="Z53" i="14"/>
  <c r="Z52" i="14"/>
  <c r="Z51" i="14"/>
  <c r="Z50" i="14"/>
  <c r="Z49" i="14"/>
  <c r="Z48" i="14"/>
  <c r="Z47" i="14"/>
  <c r="Z46" i="14"/>
  <c r="Z45" i="14"/>
  <c r="Z44" i="14"/>
  <c r="Z43" i="14"/>
  <c r="Z42" i="14"/>
  <c r="Z41" i="14"/>
  <c r="Z40" i="14"/>
  <c r="Z39" i="14"/>
  <c r="Z38" i="14"/>
  <c r="Z37" i="14"/>
  <c r="Z36" i="14"/>
  <c r="Z35" i="14"/>
  <c r="Z34" i="14"/>
  <c r="Z33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X70" i="14"/>
  <c r="X69" i="14"/>
  <c r="X68" i="14"/>
  <c r="X67" i="14"/>
  <c r="X66" i="14"/>
  <c r="X65" i="14"/>
  <c r="X64" i="14"/>
  <c r="X63" i="14"/>
  <c r="X62" i="14"/>
  <c r="X61" i="14"/>
  <c r="X60" i="14"/>
  <c r="X59" i="14"/>
  <c r="X58" i="14"/>
  <c r="X57" i="14"/>
  <c r="X56" i="14"/>
  <c r="X55" i="14"/>
  <c r="X54" i="14"/>
  <c r="X53" i="14"/>
  <c r="X52" i="14"/>
  <c r="X51" i="14"/>
  <c r="X50" i="14"/>
  <c r="X49" i="14"/>
  <c r="X48" i="14"/>
  <c r="X47" i="14"/>
  <c r="X46" i="14"/>
  <c r="X45" i="14"/>
  <c r="X44" i="14"/>
  <c r="X43" i="14"/>
  <c r="X42" i="14"/>
  <c r="X41" i="14"/>
  <c r="X40" i="14"/>
  <c r="X39" i="14"/>
  <c r="X38" i="14"/>
  <c r="X37" i="14"/>
  <c r="X36" i="14"/>
  <c r="X35" i="14"/>
  <c r="X34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7" i="14"/>
  <c r="X16" i="14"/>
  <c r="X15" i="14"/>
  <c r="X14" i="14"/>
  <c r="X13" i="14"/>
  <c r="X12" i="14"/>
  <c r="X11" i="14"/>
  <c r="X10" i="14"/>
  <c r="X9" i="14"/>
  <c r="X8" i="14"/>
  <c r="X7" i="14"/>
  <c r="V70" i="14"/>
  <c r="U70" i="14"/>
  <c r="T70" i="14"/>
  <c r="S70" i="14"/>
  <c r="R70" i="14"/>
  <c r="Q70" i="14"/>
  <c r="P70" i="14"/>
  <c r="O70" i="14"/>
  <c r="N70" i="14"/>
  <c r="V69" i="14"/>
  <c r="U69" i="14"/>
  <c r="T69" i="14"/>
  <c r="S69" i="14"/>
  <c r="R69" i="14"/>
  <c r="Q69" i="14"/>
  <c r="P69" i="14"/>
  <c r="O69" i="14"/>
  <c r="N69" i="14"/>
  <c r="V68" i="14"/>
  <c r="U68" i="14"/>
  <c r="T68" i="14"/>
  <c r="S68" i="14"/>
  <c r="R68" i="14"/>
  <c r="Q68" i="14"/>
  <c r="P68" i="14"/>
  <c r="O68" i="14"/>
  <c r="N68" i="14"/>
  <c r="V67" i="14"/>
  <c r="U67" i="14"/>
  <c r="T67" i="14"/>
  <c r="S67" i="14"/>
  <c r="R67" i="14"/>
  <c r="Q67" i="14"/>
  <c r="P67" i="14"/>
  <c r="O67" i="14"/>
  <c r="N67" i="14"/>
  <c r="V66" i="14"/>
  <c r="U66" i="14"/>
  <c r="T66" i="14"/>
  <c r="S66" i="14"/>
  <c r="R66" i="14"/>
  <c r="Q66" i="14"/>
  <c r="P66" i="14"/>
  <c r="O66" i="14"/>
  <c r="N66" i="14"/>
  <c r="V65" i="14"/>
  <c r="U65" i="14"/>
  <c r="T65" i="14"/>
  <c r="S65" i="14"/>
  <c r="R65" i="14"/>
  <c r="Q65" i="14"/>
  <c r="P65" i="14"/>
  <c r="O65" i="14"/>
  <c r="N65" i="14"/>
  <c r="V64" i="14"/>
  <c r="U64" i="14"/>
  <c r="T64" i="14"/>
  <c r="S64" i="14"/>
  <c r="R64" i="14"/>
  <c r="Q64" i="14"/>
  <c r="P64" i="14"/>
  <c r="O64" i="14"/>
  <c r="N64" i="14"/>
  <c r="V63" i="14"/>
  <c r="U63" i="14"/>
  <c r="T63" i="14"/>
  <c r="S63" i="14"/>
  <c r="R63" i="14"/>
  <c r="Q63" i="14"/>
  <c r="P63" i="14"/>
  <c r="O63" i="14"/>
  <c r="N63" i="14"/>
  <c r="V62" i="14"/>
  <c r="U62" i="14"/>
  <c r="T62" i="14"/>
  <c r="S62" i="14"/>
  <c r="R62" i="14"/>
  <c r="Q62" i="14"/>
  <c r="P62" i="14"/>
  <c r="O62" i="14"/>
  <c r="N62" i="14"/>
  <c r="V61" i="14"/>
  <c r="U61" i="14"/>
  <c r="T61" i="14"/>
  <c r="S61" i="14"/>
  <c r="R61" i="14"/>
  <c r="Q61" i="14"/>
  <c r="P61" i="14"/>
  <c r="O61" i="14"/>
  <c r="N61" i="14"/>
  <c r="V60" i="14"/>
  <c r="U60" i="14"/>
  <c r="T60" i="14"/>
  <c r="S60" i="14"/>
  <c r="R60" i="14"/>
  <c r="Q60" i="14"/>
  <c r="P60" i="14"/>
  <c r="O60" i="14"/>
  <c r="N60" i="14"/>
  <c r="V59" i="14"/>
  <c r="U59" i="14"/>
  <c r="T59" i="14"/>
  <c r="S59" i="14"/>
  <c r="R59" i="14"/>
  <c r="Q59" i="14"/>
  <c r="P59" i="14"/>
  <c r="O59" i="14"/>
  <c r="N59" i="14"/>
  <c r="V58" i="14"/>
  <c r="U58" i="14"/>
  <c r="T58" i="14"/>
  <c r="S58" i="14"/>
  <c r="R58" i="14"/>
  <c r="Q58" i="14"/>
  <c r="P58" i="14"/>
  <c r="O58" i="14"/>
  <c r="N58" i="14"/>
  <c r="V57" i="14"/>
  <c r="U57" i="14"/>
  <c r="T57" i="14"/>
  <c r="S57" i="14"/>
  <c r="R57" i="14"/>
  <c r="Q57" i="14"/>
  <c r="P57" i="14"/>
  <c r="O57" i="14"/>
  <c r="N57" i="14"/>
  <c r="V56" i="14"/>
  <c r="U56" i="14"/>
  <c r="T56" i="14"/>
  <c r="S56" i="14"/>
  <c r="R56" i="14"/>
  <c r="Q56" i="14"/>
  <c r="P56" i="14"/>
  <c r="O56" i="14"/>
  <c r="N56" i="14"/>
  <c r="V55" i="14"/>
  <c r="U55" i="14"/>
  <c r="T55" i="14"/>
  <c r="S55" i="14"/>
  <c r="R55" i="14"/>
  <c r="Q55" i="14"/>
  <c r="P55" i="14"/>
  <c r="O55" i="14"/>
  <c r="N55" i="14"/>
  <c r="V54" i="14"/>
  <c r="U54" i="14"/>
  <c r="T54" i="14"/>
  <c r="S54" i="14"/>
  <c r="R54" i="14"/>
  <c r="Q54" i="14"/>
  <c r="P54" i="14"/>
  <c r="O54" i="14"/>
  <c r="N54" i="14"/>
  <c r="V53" i="14"/>
  <c r="U53" i="14"/>
  <c r="T53" i="14"/>
  <c r="S53" i="14"/>
  <c r="R53" i="14"/>
  <c r="Q53" i="14"/>
  <c r="P53" i="14"/>
  <c r="O53" i="14"/>
  <c r="N53" i="14"/>
  <c r="V52" i="14"/>
  <c r="U52" i="14"/>
  <c r="T52" i="14"/>
  <c r="S52" i="14"/>
  <c r="R52" i="14"/>
  <c r="Q52" i="14"/>
  <c r="P52" i="14"/>
  <c r="O52" i="14"/>
  <c r="N52" i="14"/>
  <c r="V51" i="14"/>
  <c r="U51" i="14"/>
  <c r="T51" i="14"/>
  <c r="S51" i="14"/>
  <c r="R51" i="14"/>
  <c r="Q51" i="14"/>
  <c r="P51" i="14"/>
  <c r="O51" i="14"/>
  <c r="N51" i="14"/>
  <c r="V50" i="14"/>
  <c r="U50" i="14"/>
  <c r="T50" i="14"/>
  <c r="S50" i="14"/>
  <c r="R50" i="14"/>
  <c r="Q50" i="14"/>
  <c r="P50" i="14"/>
  <c r="O50" i="14"/>
  <c r="N50" i="14"/>
  <c r="V49" i="14"/>
  <c r="U49" i="14"/>
  <c r="T49" i="14"/>
  <c r="S49" i="14"/>
  <c r="R49" i="14"/>
  <c r="Q49" i="14"/>
  <c r="P49" i="14"/>
  <c r="O49" i="14"/>
  <c r="N49" i="14"/>
  <c r="V48" i="14"/>
  <c r="U48" i="14"/>
  <c r="T48" i="14"/>
  <c r="S48" i="14"/>
  <c r="R48" i="14"/>
  <c r="Q48" i="14"/>
  <c r="P48" i="14"/>
  <c r="O48" i="14"/>
  <c r="N48" i="14"/>
  <c r="V47" i="14"/>
  <c r="U47" i="14"/>
  <c r="T47" i="14"/>
  <c r="S47" i="14"/>
  <c r="R47" i="14"/>
  <c r="Q47" i="14"/>
  <c r="P47" i="14"/>
  <c r="O47" i="14"/>
  <c r="N47" i="14"/>
  <c r="V46" i="14"/>
  <c r="U46" i="14"/>
  <c r="T46" i="14"/>
  <c r="S46" i="14"/>
  <c r="R46" i="14"/>
  <c r="Q46" i="14"/>
  <c r="P46" i="14"/>
  <c r="O46" i="14"/>
  <c r="N46" i="14"/>
  <c r="V45" i="14"/>
  <c r="U45" i="14"/>
  <c r="T45" i="14"/>
  <c r="S45" i="14"/>
  <c r="R45" i="14"/>
  <c r="Q45" i="14"/>
  <c r="P45" i="14"/>
  <c r="O45" i="14"/>
  <c r="N45" i="14"/>
  <c r="V44" i="14"/>
  <c r="U44" i="14"/>
  <c r="T44" i="14"/>
  <c r="S44" i="14"/>
  <c r="R44" i="14"/>
  <c r="Q44" i="14"/>
  <c r="P44" i="14"/>
  <c r="O44" i="14"/>
  <c r="N44" i="14"/>
  <c r="V43" i="14"/>
  <c r="U43" i="14"/>
  <c r="T43" i="14"/>
  <c r="S43" i="14"/>
  <c r="R43" i="14"/>
  <c r="Q43" i="14"/>
  <c r="P43" i="14"/>
  <c r="O43" i="14"/>
  <c r="N43" i="14"/>
  <c r="V42" i="14"/>
  <c r="U42" i="14"/>
  <c r="T42" i="14"/>
  <c r="S42" i="14"/>
  <c r="R42" i="14"/>
  <c r="Q42" i="14"/>
  <c r="P42" i="14"/>
  <c r="O42" i="14"/>
  <c r="N42" i="14"/>
  <c r="V41" i="14"/>
  <c r="U41" i="14"/>
  <c r="T41" i="14"/>
  <c r="S41" i="14"/>
  <c r="R41" i="14"/>
  <c r="Q41" i="14"/>
  <c r="P41" i="14"/>
  <c r="O41" i="14"/>
  <c r="N41" i="14"/>
  <c r="V40" i="14"/>
  <c r="U40" i="14"/>
  <c r="T40" i="14"/>
  <c r="S40" i="14"/>
  <c r="R40" i="14"/>
  <c r="Q40" i="14"/>
  <c r="P40" i="14"/>
  <c r="O40" i="14"/>
  <c r="N40" i="14"/>
  <c r="V39" i="14"/>
  <c r="U39" i="14"/>
  <c r="T39" i="14"/>
  <c r="S39" i="14"/>
  <c r="R39" i="14"/>
  <c r="Q39" i="14"/>
  <c r="P39" i="14"/>
  <c r="O39" i="14"/>
  <c r="N39" i="14"/>
  <c r="V38" i="14"/>
  <c r="U38" i="14"/>
  <c r="T38" i="14"/>
  <c r="S38" i="14"/>
  <c r="R38" i="14"/>
  <c r="Q38" i="14"/>
  <c r="P38" i="14"/>
  <c r="O38" i="14"/>
  <c r="N38" i="14"/>
  <c r="V37" i="14"/>
  <c r="U37" i="14"/>
  <c r="T37" i="14"/>
  <c r="S37" i="14"/>
  <c r="R37" i="14"/>
  <c r="Q37" i="14"/>
  <c r="P37" i="14"/>
  <c r="O37" i="14"/>
  <c r="N37" i="14"/>
  <c r="V36" i="14"/>
  <c r="U36" i="14"/>
  <c r="T36" i="14"/>
  <c r="S36" i="14"/>
  <c r="R36" i="14"/>
  <c r="Q36" i="14"/>
  <c r="P36" i="14"/>
  <c r="O36" i="14"/>
  <c r="N36" i="14"/>
  <c r="V35" i="14"/>
  <c r="U35" i="14"/>
  <c r="T35" i="14"/>
  <c r="S35" i="14"/>
  <c r="R35" i="14"/>
  <c r="Q35" i="14"/>
  <c r="P35" i="14"/>
  <c r="O35" i="14"/>
  <c r="N35" i="14"/>
  <c r="V34" i="14"/>
  <c r="U34" i="14"/>
  <c r="T34" i="14"/>
  <c r="S34" i="14"/>
  <c r="R34" i="14"/>
  <c r="Q34" i="14"/>
  <c r="P34" i="14"/>
  <c r="O34" i="14"/>
  <c r="N34" i="14"/>
  <c r="V33" i="14"/>
  <c r="U33" i="14"/>
  <c r="T33" i="14"/>
  <c r="S33" i="14"/>
  <c r="R33" i="14"/>
  <c r="Q33" i="14"/>
  <c r="P33" i="14"/>
  <c r="O33" i="14"/>
  <c r="N33" i="14"/>
  <c r="V32" i="14"/>
  <c r="U32" i="14"/>
  <c r="T32" i="14"/>
  <c r="S32" i="14"/>
  <c r="R32" i="14"/>
  <c r="Q32" i="14"/>
  <c r="P32" i="14"/>
  <c r="O32" i="14"/>
  <c r="N32" i="14"/>
  <c r="V31" i="14"/>
  <c r="U31" i="14"/>
  <c r="T31" i="14"/>
  <c r="S31" i="14"/>
  <c r="R31" i="14"/>
  <c r="Q31" i="14"/>
  <c r="P31" i="14"/>
  <c r="O31" i="14"/>
  <c r="N31" i="14"/>
  <c r="V30" i="14"/>
  <c r="U30" i="14"/>
  <c r="T30" i="14"/>
  <c r="S30" i="14"/>
  <c r="R30" i="14"/>
  <c r="Q30" i="14"/>
  <c r="P30" i="14"/>
  <c r="O30" i="14"/>
  <c r="N30" i="14"/>
  <c r="V29" i="14"/>
  <c r="U29" i="14"/>
  <c r="T29" i="14"/>
  <c r="S29" i="14"/>
  <c r="R29" i="14"/>
  <c r="Q29" i="14"/>
  <c r="P29" i="14"/>
  <c r="O29" i="14"/>
  <c r="N29" i="14"/>
  <c r="V28" i="14"/>
  <c r="U28" i="14"/>
  <c r="T28" i="14"/>
  <c r="S28" i="14"/>
  <c r="R28" i="14"/>
  <c r="Q28" i="14"/>
  <c r="P28" i="14"/>
  <c r="O28" i="14"/>
  <c r="N28" i="14"/>
  <c r="V27" i="14"/>
  <c r="U27" i="14"/>
  <c r="T27" i="14"/>
  <c r="S27" i="14"/>
  <c r="R27" i="14"/>
  <c r="Q27" i="14"/>
  <c r="P27" i="14"/>
  <c r="O27" i="14"/>
  <c r="N27" i="14"/>
  <c r="V26" i="14"/>
  <c r="U26" i="14"/>
  <c r="T26" i="14"/>
  <c r="S26" i="14"/>
  <c r="R26" i="14"/>
  <c r="Q26" i="14"/>
  <c r="P26" i="14"/>
  <c r="O26" i="14"/>
  <c r="N26" i="14"/>
  <c r="V25" i="14"/>
  <c r="U25" i="14"/>
  <c r="T25" i="14"/>
  <c r="S25" i="14"/>
  <c r="R25" i="14"/>
  <c r="Q25" i="14"/>
  <c r="P25" i="14"/>
  <c r="O25" i="14"/>
  <c r="N25" i="14"/>
  <c r="V24" i="14"/>
  <c r="U24" i="14"/>
  <c r="T24" i="14"/>
  <c r="S24" i="14"/>
  <c r="R24" i="14"/>
  <c r="Q24" i="14"/>
  <c r="P24" i="14"/>
  <c r="O24" i="14"/>
  <c r="N24" i="14"/>
  <c r="V23" i="14"/>
  <c r="U23" i="14"/>
  <c r="T23" i="14"/>
  <c r="S23" i="14"/>
  <c r="R23" i="14"/>
  <c r="Q23" i="14"/>
  <c r="P23" i="14"/>
  <c r="O23" i="14"/>
  <c r="N23" i="14"/>
  <c r="V22" i="14"/>
  <c r="U22" i="14"/>
  <c r="T22" i="14"/>
  <c r="S22" i="14"/>
  <c r="R22" i="14"/>
  <c r="Q22" i="14"/>
  <c r="P22" i="14"/>
  <c r="O22" i="14"/>
  <c r="N22" i="14"/>
  <c r="V21" i="14"/>
  <c r="U21" i="14"/>
  <c r="T21" i="14"/>
  <c r="S21" i="14"/>
  <c r="R21" i="14"/>
  <c r="Q21" i="14"/>
  <c r="P21" i="14"/>
  <c r="O21" i="14"/>
  <c r="N21" i="14"/>
  <c r="V20" i="14"/>
  <c r="U20" i="14"/>
  <c r="T20" i="14"/>
  <c r="S20" i="14"/>
  <c r="R20" i="14"/>
  <c r="Q20" i="14"/>
  <c r="P20" i="14"/>
  <c r="O20" i="14"/>
  <c r="N20" i="14"/>
  <c r="V19" i="14"/>
  <c r="U19" i="14"/>
  <c r="T19" i="14"/>
  <c r="S19" i="14"/>
  <c r="R19" i="14"/>
  <c r="Q19" i="14"/>
  <c r="P19" i="14"/>
  <c r="O19" i="14"/>
  <c r="N19" i="14"/>
  <c r="V18" i="14"/>
  <c r="U18" i="14"/>
  <c r="T18" i="14"/>
  <c r="S18" i="14"/>
  <c r="R18" i="14"/>
  <c r="Q18" i="14"/>
  <c r="P18" i="14"/>
  <c r="O18" i="14"/>
  <c r="N18" i="14"/>
  <c r="V17" i="14"/>
  <c r="U17" i="14"/>
  <c r="T17" i="14"/>
  <c r="S17" i="14"/>
  <c r="R17" i="14"/>
  <c r="Q17" i="14"/>
  <c r="P17" i="14"/>
  <c r="O17" i="14"/>
  <c r="N17" i="14"/>
  <c r="V16" i="14"/>
  <c r="U16" i="14"/>
  <c r="T16" i="14"/>
  <c r="S16" i="14"/>
  <c r="R16" i="14"/>
  <c r="Q16" i="14"/>
  <c r="P16" i="14"/>
  <c r="O16" i="14"/>
  <c r="N16" i="14"/>
  <c r="V15" i="14"/>
  <c r="U15" i="14"/>
  <c r="T15" i="14"/>
  <c r="S15" i="14"/>
  <c r="R15" i="14"/>
  <c r="Q15" i="14"/>
  <c r="P15" i="14"/>
  <c r="O15" i="14"/>
  <c r="N15" i="14"/>
  <c r="V14" i="14"/>
  <c r="U14" i="14"/>
  <c r="T14" i="14"/>
  <c r="S14" i="14"/>
  <c r="R14" i="14"/>
  <c r="Q14" i="14"/>
  <c r="P14" i="14"/>
  <c r="O14" i="14"/>
  <c r="N14" i="14"/>
  <c r="V13" i="14"/>
  <c r="U13" i="14"/>
  <c r="T13" i="14"/>
  <c r="S13" i="14"/>
  <c r="R13" i="14"/>
  <c r="Q13" i="14"/>
  <c r="P13" i="14"/>
  <c r="O13" i="14"/>
  <c r="N13" i="14"/>
  <c r="V12" i="14"/>
  <c r="U12" i="14"/>
  <c r="T12" i="14"/>
  <c r="S12" i="14"/>
  <c r="R12" i="14"/>
  <c r="Q12" i="14"/>
  <c r="P12" i="14"/>
  <c r="O12" i="14"/>
  <c r="N12" i="14"/>
  <c r="V11" i="14"/>
  <c r="U11" i="14"/>
  <c r="T11" i="14"/>
  <c r="S11" i="14"/>
  <c r="R11" i="14"/>
  <c r="Q11" i="14"/>
  <c r="P11" i="14"/>
  <c r="O11" i="14"/>
  <c r="N11" i="14"/>
  <c r="V10" i="14"/>
  <c r="U10" i="14"/>
  <c r="T10" i="14"/>
  <c r="S10" i="14"/>
  <c r="R10" i="14"/>
  <c r="Q10" i="14"/>
  <c r="P10" i="14"/>
  <c r="O10" i="14"/>
  <c r="N10" i="14"/>
  <c r="V9" i="14"/>
  <c r="U9" i="14"/>
  <c r="T9" i="14"/>
  <c r="S9" i="14"/>
  <c r="R9" i="14"/>
  <c r="Q9" i="14"/>
  <c r="P9" i="14"/>
  <c r="O9" i="14"/>
  <c r="N9" i="14"/>
  <c r="V8" i="14"/>
  <c r="U8" i="14"/>
  <c r="T8" i="14"/>
  <c r="S8" i="14"/>
  <c r="R8" i="14"/>
  <c r="Q8" i="14"/>
  <c r="P8" i="14"/>
  <c r="O8" i="14"/>
  <c r="N8" i="14"/>
  <c r="V7" i="14"/>
  <c r="U7" i="14"/>
  <c r="T7" i="14"/>
  <c r="S7" i="14"/>
  <c r="R7" i="14"/>
  <c r="Q7" i="14"/>
  <c r="P7" i="14"/>
  <c r="O7" i="14"/>
  <c r="N7" i="14"/>
  <c r="J70" i="14"/>
  <c r="I70" i="14"/>
  <c r="H70" i="14"/>
  <c r="G70" i="14"/>
  <c r="F70" i="14"/>
  <c r="E70" i="14"/>
  <c r="D70" i="14"/>
  <c r="C70" i="14"/>
  <c r="B70" i="14"/>
  <c r="L69" i="14"/>
  <c r="J69" i="14"/>
  <c r="I69" i="14"/>
  <c r="H69" i="14"/>
  <c r="G69" i="14"/>
  <c r="F69" i="14"/>
  <c r="E69" i="14"/>
  <c r="D69" i="14"/>
  <c r="C69" i="14"/>
  <c r="B69" i="14"/>
  <c r="L68" i="14"/>
  <c r="J68" i="14"/>
  <c r="I68" i="14"/>
  <c r="H68" i="14"/>
  <c r="G68" i="14"/>
  <c r="F68" i="14"/>
  <c r="E68" i="14"/>
  <c r="D68" i="14"/>
  <c r="C68" i="14"/>
  <c r="B68" i="14"/>
  <c r="L67" i="14"/>
  <c r="J67" i="14"/>
  <c r="I67" i="14"/>
  <c r="H67" i="14"/>
  <c r="G67" i="14"/>
  <c r="F67" i="14"/>
  <c r="E67" i="14"/>
  <c r="D67" i="14"/>
  <c r="C67" i="14"/>
  <c r="B67" i="14"/>
  <c r="L66" i="14"/>
  <c r="J66" i="14"/>
  <c r="I66" i="14"/>
  <c r="H66" i="14"/>
  <c r="G66" i="14"/>
  <c r="F66" i="14"/>
  <c r="E66" i="14"/>
  <c r="D66" i="14"/>
  <c r="C66" i="14"/>
  <c r="B66" i="14"/>
  <c r="L65" i="14"/>
  <c r="J65" i="14"/>
  <c r="I65" i="14"/>
  <c r="H65" i="14"/>
  <c r="G65" i="14"/>
  <c r="F65" i="14"/>
  <c r="E65" i="14"/>
  <c r="D65" i="14"/>
  <c r="C65" i="14"/>
  <c r="B65" i="14"/>
  <c r="L64" i="14"/>
  <c r="J64" i="14"/>
  <c r="I64" i="14"/>
  <c r="H64" i="14"/>
  <c r="G64" i="14"/>
  <c r="F64" i="14"/>
  <c r="E64" i="14"/>
  <c r="D64" i="14"/>
  <c r="C64" i="14"/>
  <c r="B64" i="14"/>
  <c r="L63" i="14"/>
  <c r="J63" i="14"/>
  <c r="I63" i="14"/>
  <c r="H63" i="14"/>
  <c r="G63" i="14"/>
  <c r="F63" i="14"/>
  <c r="E63" i="14"/>
  <c r="D63" i="14"/>
  <c r="C63" i="14"/>
  <c r="B63" i="14"/>
  <c r="L62" i="14"/>
  <c r="J62" i="14"/>
  <c r="I62" i="14"/>
  <c r="H62" i="14"/>
  <c r="G62" i="14"/>
  <c r="F62" i="14"/>
  <c r="E62" i="14"/>
  <c r="D62" i="14"/>
  <c r="C62" i="14"/>
  <c r="B62" i="14"/>
  <c r="L61" i="14"/>
  <c r="J61" i="14"/>
  <c r="I61" i="14"/>
  <c r="H61" i="14"/>
  <c r="G61" i="14"/>
  <c r="F61" i="14"/>
  <c r="E61" i="14"/>
  <c r="D61" i="14"/>
  <c r="C61" i="14"/>
  <c r="B61" i="14"/>
  <c r="L60" i="14"/>
  <c r="J60" i="14"/>
  <c r="I60" i="14"/>
  <c r="H60" i="14"/>
  <c r="G60" i="14"/>
  <c r="F60" i="14"/>
  <c r="E60" i="14"/>
  <c r="D60" i="14"/>
  <c r="C60" i="14"/>
  <c r="B60" i="14"/>
  <c r="L59" i="14"/>
  <c r="J59" i="14"/>
  <c r="I59" i="14"/>
  <c r="H59" i="14"/>
  <c r="G59" i="14"/>
  <c r="F59" i="14"/>
  <c r="E59" i="14"/>
  <c r="D59" i="14"/>
  <c r="C59" i="14"/>
  <c r="B59" i="14"/>
  <c r="L58" i="14"/>
  <c r="J58" i="14"/>
  <c r="I58" i="14"/>
  <c r="H58" i="14"/>
  <c r="G58" i="14"/>
  <c r="F58" i="14"/>
  <c r="E58" i="14"/>
  <c r="D58" i="14"/>
  <c r="C58" i="14"/>
  <c r="B58" i="14"/>
  <c r="L57" i="14"/>
  <c r="J57" i="14"/>
  <c r="I57" i="14"/>
  <c r="H57" i="14"/>
  <c r="G57" i="14"/>
  <c r="F57" i="14"/>
  <c r="E57" i="14"/>
  <c r="D57" i="14"/>
  <c r="C57" i="14"/>
  <c r="B57" i="14"/>
  <c r="L56" i="14"/>
  <c r="J56" i="14"/>
  <c r="I56" i="14"/>
  <c r="H56" i="14"/>
  <c r="G56" i="14"/>
  <c r="F56" i="14"/>
  <c r="E56" i="14"/>
  <c r="D56" i="14"/>
  <c r="C56" i="14"/>
  <c r="B56" i="14"/>
  <c r="L55" i="14"/>
  <c r="J55" i="14"/>
  <c r="I55" i="14"/>
  <c r="H55" i="14"/>
  <c r="G55" i="14"/>
  <c r="F55" i="14"/>
  <c r="E55" i="14"/>
  <c r="D55" i="14"/>
  <c r="C55" i="14"/>
  <c r="B55" i="14"/>
  <c r="L54" i="14"/>
  <c r="J54" i="14"/>
  <c r="I54" i="14"/>
  <c r="H54" i="14"/>
  <c r="G54" i="14"/>
  <c r="F54" i="14"/>
  <c r="E54" i="14"/>
  <c r="D54" i="14"/>
  <c r="C54" i="14"/>
  <c r="B54" i="14"/>
  <c r="L53" i="14"/>
  <c r="J53" i="14"/>
  <c r="I53" i="14"/>
  <c r="H53" i="14"/>
  <c r="G53" i="14"/>
  <c r="F53" i="14"/>
  <c r="E53" i="14"/>
  <c r="D53" i="14"/>
  <c r="C53" i="14"/>
  <c r="B53" i="14"/>
  <c r="L52" i="14"/>
  <c r="J52" i="14"/>
  <c r="I52" i="14"/>
  <c r="H52" i="14"/>
  <c r="G52" i="14"/>
  <c r="F52" i="14"/>
  <c r="E52" i="14"/>
  <c r="D52" i="14"/>
  <c r="C52" i="14"/>
  <c r="B52" i="14"/>
  <c r="L51" i="14"/>
  <c r="J51" i="14"/>
  <c r="I51" i="14"/>
  <c r="H51" i="14"/>
  <c r="G51" i="14"/>
  <c r="F51" i="14"/>
  <c r="E51" i="14"/>
  <c r="D51" i="14"/>
  <c r="C51" i="14"/>
  <c r="B51" i="14"/>
  <c r="L50" i="14"/>
  <c r="J50" i="14"/>
  <c r="I50" i="14"/>
  <c r="H50" i="14"/>
  <c r="G50" i="14"/>
  <c r="F50" i="14"/>
  <c r="E50" i="14"/>
  <c r="D50" i="14"/>
  <c r="C50" i="14"/>
  <c r="B50" i="14"/>
  <c r="L49" i="14"/>
  <c r="J49" i="14"/>
  <c r="I49" i="14"/>
  <c r="H49" i="14"/>
  <c r="G49" i="14"/>
  <c r="F49" i="14"/>
  <c r="E49" i="14"/>
  <c r="D49" i="14"/>
  <c r="C49" i="14"/>
  <c r="B49" i="14"/>
  <c r="L48" i="14"/>
  <c r="J48" i="14"/>
  <c r="I48" i="14"/>
  <c r="H48" i="14"/>
  <c r="G48" i="14"/>
  <c r="F48" i="14"/>
  <c r="E48" i="14"/>
  <c r="D48" i="14"/>
  <c r="C48" i="14"/>
  <c r="B48" i="14"/>
  <c r="L47" i="14"/>
  <c r="J47" i="14"/>
  <c r="I47" i="14"/>
  <c r="H47" i="14"/>
  <c r="G47" i="14"/>
  <c r="F47" i="14"/>
  <c r="E47" i="14"/>
  <c r="D47" i="14"/>
  <c r="C47" i="14"/>
  <c r="B47" i="14"/>
  <c r="L46" i="14"/>
  <c r="J46" i="14"/>
  <c r="I46" i="14"/>
  <c r="H46" i="14"/>
  <c r="G46" i="14"/>
  <c r="F46" i="14"/>
  <c r="E46" i="14"/>
  <c r="D46" i="14"/>
  <c r="C46" i="14"/>
  <c r="B46" i="14"/>
  <c r="L45" i="14"/>
  <c r="J45" i="14"/>
  <c r="I45" i="14"/>
  <c r="H45" i="14"/>
  <c r="G45" i="14"/>
  <c r="F45" i="14"/>
  <c r="E45" i="14"/>
  <c r="D45" i="14"/>
  <c r="C45" i="14"/>
  <c r="B45" i="14"/>
  <c r="L44" i="14"/>
  <c r="J44" i="14"/>
  <c r="I44" i="14"/>
  <c r="H44" i="14"/>
  <c r="G44" i="14"/>
  <c r="F44" i="14"/>
  <c r="E44" i="14"/>
  <c r="D44" i="14"/>
  <c r="C44" i="14"/>
  <c r="B44" i="14"/>
  <c r="L43" i="14"/>
  <c r="J43" i="14"/>
  <c r="I43" i="14"/>
  <c r="H43" i="14"/>
  <c r="G43" i="14"/>
  <c r="F43" i="14"/>
  <c r="E43" i="14"/>
  <c r="D43" i="14"/>
  <c r="C43" i="14"/>
  <c r="B43" i="14"/>
  <c r="L42" i="14"/>
  <c r="J42" i="14"/>
  <c r="I42" i="14"/>
  <c r="H42" i="14"/>
  <c r="G42" i="14"/>
  <c r="F42" i="14"/>
  <c r="E42" i="14"/>
  <c r="D42" i="14"/>
  <c r="C42" i="14"/>
  <c r="B42" i="14"/>
  <c r="L41" i="14"/>
  <c r="J41" i="14"/>
  <c r="I41" i="14"/>
  <c r="H41" i="14"/>
  <c r="G41" i="14"/>
  <c r="F41" i="14"/>
  <c r="E41" i="14"/>
  <c r="D41" i="14"/>
  <c r="C41" i="14"/>
  <c r="B41" i="14"/>
  <c r="L40" i="14"/>
  <c r="J40" i="14"/>
  <c r="I40" i="14"/>
  <c r="H40" i="14"/>
  <c r="G40" i="14"/>
  <c r="F40" i="14"/>
  <c r="E40" i="14"/>
  <c r="D40" i="14"/>
  <c r="C40" i="14"/>
  <c r="B40" i="14"/>
  <c r="L39" i="14"/>
  <c r="J39" i="14"/>
  <c r="I39" i="14"/>
  <c r="H39" i="14"/>
  <c r="G39" i="14"/>
  <c r="F39" i="14"/>
  <c r="E39" i="14"/>
  <c r="D39" i="14"/>
  <c r="C39" i="14"/>
  <c r="B39" i="14"/>
  <c r="L38" i="14"/>
  <c r="J38" i="14"/>
  <c r="I38" i="14"/>
  <c r="H38" i="14"/>
  <c r="G38" i="14"/>
  <c r="F38" i="14"/>
  <c r="E38" i="14"/>
  <c r="D38" i="14"/>
  <c r="C38" i="14"/>
  <c r="B38" i="14"/>
  <c r="L37" i="14"/>
  <c r="J37" i="14"/>
  <c r="I37" i="14"/>
  <c r="H37" i="14"/>
  <c r="G37" i="14"/>
  <c r="F37" i="14"/>
  <c r="E37" i="14"/>
  <c r="D37" i="14"/>
  <c r="C37" i="14"/>
  <c r="B37" i="14"/>
  <c r="L36" i="14"/>
  <c r="J36" i="14"/>
  <c r="I36" i="14"/>
  <c r="H36" i="14"/>
  <c r="G36" i="14"/>
  <c r="F36" i="14"/>
  <c r="E36" i="14"/>
  <c r="D36" i="14"/>
  <c r="C36" i="14"/>
  <c r="B36" i="14"/>
  <c r="L35" i="14"/>
  <c r="J35" i="14"/>
  <c r="I35" i="14"/>
  <c r="H35" i="14"/>
  <c r="G35" i="14"/>
  <c r="F35" i="14"/>
  <c r="E35" i="14"/>
  <c r="D35" i="14"/>
  <c r="C35" i="14"/>
  <c r="B35" i="14"/>
  <c r="L34" i="14"/>
  <c r="J34" i="14"/>
  <c r="I34" i="14"/>
  <c r="H34" i="14"/>
  <c r="G34" i="14"/>
  <c r="F34" i="14"/>
  <c r="E34" i="14"/>
  <c r="D34" i="14"/>
  <c r="C34" i="14"/>
  <c r="B34" i="14"/>
  <c r="L33" i="14"/>
  <c r="J33" i="14"/>
  <c r="I33" i="14"/>
  <c r="H33" i="14"/>
  <c r="G33" i="14"/>
  <c r="F33" i="14"/>
  <c r="E33" i="14"/>
  <c r="D33" i="14"/>
  <c r="C33" i="14"/>
  <c r="B33" i="14"/>
  <c r="L32" i="14"/>
  <c r="J32" i="14"/>
  <c r="I32" i="14"/>
  <c r="H32" i="14"/>
  <c r="G32" i="14"/>
  <c r="F32" i="14"/>
  <c r="E32" i="14"/>
  <c r="D32" i="14"/>
  <c r="C32" i="14"/>
  <c r="B32" i="14"/>
  <c r="L31" i="14"/>
  <c r="J31" i="14"/>
  <c r="I31" i="14"/>
  <c r="H31" i="14"/>
  <c r="G31" i="14"/>
  <c r="F31" i="14"/>
  <c r="E31" i="14"/>
  <c r="D31" i="14"/>
  <c r="C31" i="14"/>
  <c r="B31" i="14"/>
  <c r="L30" i="14"/>
  <c r="J30" i="14"/>
  <c r="I30" i="14"/>
  <c r="H30" i="14"/>
  <c r="G30" i="14"/>
  <c r="F30" i="14"/>
  <c r="E30" i="14"/>
  <c r="D30" i="14"/>
  <c r="C30" i="14"/>
  <c r="B30" i="14"/>
  <c r="L29" i="14"/>
  <c r="J29" i="14"/>
  <c r="I29" i="14"/>
  <c r="H29" i="14"/>
  <c r="G29" i="14"/>
  <c r="F29" i="14"/>
  <c r="E29" i="14"/>
  <c r="D29" i="14"/>
  <c r="C29" i="14"/>
  <c r="B29" i="14"/>
  <c r="L28" i="14"/>
  <c r="J28" i="14"/>
  <c r="I28" i="14"/>
  <c r="H28" i="14"/>
  <c r="G28" i="14"/>
  <c r="F28" i="14"/>
  <c r="E28" i="14"/>
  <c r="D28" i="14"/>
  <c r="C28" i="14"/>
  <c r="B28" i="14"/>
  <c r="L27" i="14"/>
  <c r="J27" i="14"/>
  <c r="I27" i="14"/>
  <c r="H27" i="14"/>
  <c r="G27" i="14"/>
  <c r="F27" i="14"/>
  <c r="E27" i="14"/>
  <c r="D27" i="14"/>
  <c r="C27" i="14"/>
  <c r="B27" i="14"/>
  <c r="L26" i="14"/>
  <c r="J26" i="14"/>
  <c r="I26" i="14"/>
  <c r="H26" i="14"/>
  <c r="G26" i="14"/>
  <c r="F26" i="14"/>
  <c r="E26" i="14"/>
  <c r="D26" i="14"/>
  <c r="C26" i="14"/>
  <c r="B26" i="14"/>
  <c r="L25" i="14"/>
  <c r="J25" i="14"/>
  <c r="I25" i="14"/>
  <c r="H25" i="14"/>
  <c r="G25" i="14"/>
  <c r="F25" i="14"/>
  <c r="E25" i="14"/>
  <c r="D25" i="14"/>
  <c r="C25" i="14"/>
  <c r="B25" i="14"/>
  <c r="L24" i="14"/>
  <c r="J24" i="14"/>
  <c r="I24" i="14"/>
  <c r="H24" i="14"/>
  <c r="G24" i="14"/>
  <c r="F24" i="14"/>
  <c r="E24" i="14"/>
  <c r="D24" i="14"/>
  <c r="C24" i="14"/>
  <c r="B24" i="14"/>
  <c r="L23" i="14"/>
  <c r="J23" i="14"/>
  <c r="I23" i="14"/>
  <c r="H23" i="14"/>
  <c r="G23" i="14"/>
  <c r="F23" i="14"/>
  <c r="E23" i="14"/>
  <c r="D23" i="14"/>
  <c r="C23" i="14"/>
  <c r="B23" i="14"/>
  <c r="L22" i="14"/>
  <c r="J22" i="14"/>
  <c r="I22" i="14"/>
  <c r="H22" i="14"/>
  <c r="G22" i="14"/>
  <c r="F22" i="14"/>
  <c r="E22" i="14"/>
  <c r="D22" i="14"/>
  <c r="C22" i="14"/>
  <c r="B22" i="14"/>
  <c r="L21" i="14"/>
  <c r="J21" i="14"/>
  <c r="I21" i="14"/>
  <c r="H21" i="14"/>
  <c r="G21" i="14"/>
  <c r="F21" i="14"/>
  <c r="E21" i="14"/>
  <c r="D21" i="14"/>
  <c r="C21" i="14"/>
  <c r="B21" i="14"/>
  <c r="L20" i="14"/>
  <c r="J20" i="14"/>
  <c r="I20" i="14"/>
  <c r="H20" i="14"/>
  <c r="G20" i="14"/>
  <c r="F20" i="14"/>
  <c r="E20" i="14"/>
  <c r="D20" i="14"/>
  <c r="C20" i="14"/>
  <c r="B20" i="14"/>
  <c r="L19" i="14"/>
  <c r="J19" i="14"/>
  <c r="I19" i="14"/>
  <c r="H19" i="14"/>
  <c r="G19" i="14"/>
  <c r="F19" i="14"/>
  <c r="E19" i="14"/>
  <c r="D19" i="14"/>
  <c r="C19" i="14"/>
  <c r="B19" i="14"/>
  <c r="L18" i="14"/>
  <c r="J18" i="14"/>
  <c r="I18" i="14"/>
  <c r="H18" i="14"/>
  <c r="G18" i="14"/>
  <c r="F18" i="14"/>
  <c r="E18" i="14"/>
  <c r="D18" i="14"/>
  <c r="C18" i="14"/>
  <c r="B18" i="14"/>
  <c r="L17" i="14"/>
  <c r="J17" i="14"/>
  <c r="I17" i="14"/>
  <c r="H17" i="14"/>
  <c r="G17" i="14"/>
  <c r="F17" i="14"/>
  <c r="E17" i="14"/>
  <c r="D17" i="14"/>
  <c r="C17" i="14"/>
  <c r="B17" i="14"/>
  <c r="L16" i="14"/>
  <c r="J16" i="14"/>
  <c r="I16" i="14"/>
  <c r="H16" i="14"/>
  <c r="G16" i="14"/>
  <c r="F16" i="14"/>
  <c r="E16" i="14"/>
  <c r="D16" i="14"/>
  <c r="C16" i="14"/>
  <c r="B16" i="14"/>
  <c r="L15" i="14"/>
  <c r="J15" i="14"/>
  <c r="I15" i="14"/>
  <c r="H15" i="14"/>
  <c r="G15" i="14"/>
  <c r="F15" i="14"/>
  <c r="E15" i="14"/>
  <c r="D15" i="14"/>
  <c r="C15" i="14"/>
  <c r="B15" i="14"/>
  <c r="L14" i="14"/>
  <c r="J14" i="14"/>
  <c r="I14" i="14"/>
  <c r="H14" i="14"/>
  <c r="G14" i="14"/>
  <c r="F14" i="14"/>
  <c r="E14" i="14"/>
  <c r="D14" i="14"/>
  <c r="C14" i="14"/>
  <c r="B14" i="14"/>
  <c r="L13" i="14"/>
  <c r="J13" i="14"/>
  <c r="I13" i="14"/>
  <c r="H13" i="14"/>
  <c r="G13" i="14"/>
  <c r="F13" i="14"/>
  <c r="E13" i="14"/>
  <c r="D13" i="14"/>
  <c r="C13" i="14"/>
  <c r="B13" i="14"/>
  <c r="L12" i="14"/>
  <c r="J12" i="14"/>
  <c r="I12" i="14"/>
  <c r="H12" i="14"/>
  <c r="G12" i="14"/>
  <c r="F12" i="14"/>
  <c r="E12" i="14"/>
  <c r="D12" i="14"/>
  <c r="C12" i="14"/>
  <c r="B12" i="14"/>
  <c r="L11" i="14"/>
  <c r="J11" i="14"/>
  <c r="I11" i="14"/>
  <c r="H11" i="14"/>
  <c r="G11" i="14"/>
  <c r="F11" i="14"/>
  <c r="E11" i="14"/>
  <c r="D11" i="14"/>
  <c r="C11" i="14"/>
  <c r="B11" i="14"/>
  <c r="L10" i="14"/>
  <c r="J10" i="14"/>
  <c r="I10" i="14"/>
  <c r="H10" i="14"/>
  <c r="G10" i="14"/>
  <c r="F10" i="14"/>
  <c r="E10" i="14"/>
  <c r="D10" i="14"/>
  <c r="C10" i="14"/>
  <c r="B10" i="14"/>
  <c r="L9" i="14"/>
  <c r="J9" i="14"/>
  <c r="I9" i="14"/>
  <c r="H9" i="14"/>
  <c r="G9" i="14"/>
  <c r="F9" i="14"/>
  <c r="E9" i="14"/>
  <c r="D9" i="14"/>
  <c r="C9" i="14"/>
  <c r="B9" i="14"/>
  <c r="L8" i="14"/>
  <c r="J8" i="14"/>
  <c r="I8" i="14"/>
  <c r="H8" i="14"/>
  <c r="G8" i="14"/>
  <c r="F8" i="14"/>
  <c r="E8" i="14"/>
  <c r="D8" i="14"/>
  <c r="C8" i="14"/>
  <c r="B8" i="14"/>
  <c r="L7" i="14"/>
  <c r="J7" i="14"/>
  <c r="I7" i="14"/>
  <c r="H7" i="14"/>
  <c r="G7" i="14"/>
  <c r="F7" i="14"/>
  <c r="E7" i="14"/>
  <c r="D7" i="14"/>
  <c r="C7" i="14"/>
  <c r="B7" i="14"/>
  <c r="L6" i="14"/>
  <c r="J6" i="14"/>
  <c r="I6" i="14"/>
  <c r="H6" i="14"/>
  <c r="G6" i="14"/>
  <c r="F6" i="14"/>
  <c r="E6" i="14"/>
  <c r="D6" i="14"/>
  <c r="C6" i="14"/>
  <c r="B6" i="14"/>
  <c r="X70" i="13"/>
  <c r="T70" i="13"/>
  <c r="S70" i="13"/>
  <c r="R70" i="13"/>
  <c r="O70" i="13"/>
  <c r="X69" i="13"/>
  <c r="T69" i="13"/>
  <c r="S69" i="13"/>
  <c r="R69" i="13"/>
  <c r="O69" i="13"/>
  <c r="X68" i="13"/>
  <c r="T68" i="13"/>
  <c r="S68" i="13"/>
  <c r="R68" i="13"/>
  <c r="O68" i="13"/>
  <c r="X67" i="13"/>
  <c r="S67" i="13"/>
  <c r="R67" i="13"/>
  <c r="T67" i="13" s="1"/>
  <c r="O67" i="13"/>
  <c r="S66" i="13"/>
  <c r="X66" i="13" s="1"/>
  <c r="R66" i="13"/>
  <c r="T66" i="13" s="1"/>
  <c r="O66" i="13"/>
  <c r="X65" i="13"/>
  <c r="T65" i="13"/>
  <c r="S65" i="13"/>
  <c r="R65" i="13"/>
  <c r="O65" i="13"/>
  <c r="X64" i="13"/>
  <c r="T64" i="13"/>
  <c r="S64" i="13"/>
  <c r="R64" i="13"/>
  <c r="O64" i="13"/>
  <c r="X63" i="13"/>
  <c r="S63" i="13"/>
  <c r="R63" i="13"/>
  <c r="T63" i="13" s="1"/>
  <c r="O63" i="13"/>
  <c r="D63" i="13"/>
  <c r="X62" i="13"/>
  <c r="T62" i="13"/>
  <c r="S62" i="13"/>
  <c r="R62" i="13"/>
  <c r="G62" i="13"/>
  <c r="D62" i="13"/>
  <c r="O62" i="13" s="1"/>
  <c r="T61" i="13"/>
  <c r="S61" i="13"/>
  <c r="X61" i="13" s="1"/>
  <c r="R61" i="13"/>
  <c r="G61" i="13"/>
  <c r="D61" i="13"/>
  <c r="O61" i="13" s="1"/>
  <c r="X60" i="13"/>
  <c r="S60" i="13"/>
  <c r="R60" i="13"/>
  <c r="T60" i="13" s="1"/>
  <c r="G60" i="13"/>
  <c r="D60" i="13" s="1"/>
  <c r="O60" i="13" s="1"/>
  <c r="X59" i="13"/>
  <c r="T59" i="13"/>
  <c r="S59" i="13"/>
  <c r="R59" i="13"/>
  <c r="O59" i="13"/>
  <c r="G59" i="13"/>
  <c r="D59" i="13"/>
  <c r="T58" i="13"/>
  <c r="S58" i="13"/>
  <c r="X58" i="13" s="1"/>
  <c r="R58" i="13"/>
  <c r="G58" i="13"/>
  <c r="D58" i="13" s="1"/>
  <c r="O58" i="13" s="1"/>
  <c r="S57" i="13"/>
  <c r="X57" i="13" s="1"/>
  <c r="R57" i="13"/>
  <c r="T57" i="13" s="1"/>
  <c r="D57" i="13"/>
  <c r="O57" i="13" s="1"/>
  <c r="X56" i="13"/>
  <c r="T56" i="13"/>
  <c r="S56" i="13"/>
  <c r="R56" i="13"/>
  <c r="D56" i="13"/>
  <c r="O56" i="13" s="1"/>
  <c r="R55" i="13"/>
  <c r="O55" i="13"/>
  <c r="D55" i="13"/>
  <c r="C55" i="13"/>
  <c r="S55" i="13" s="1"/>
  <c r="B55" i="13"/>
  <c r="R54" i="13"/>
  <c r="D54" i="13"/>
  <c r="O54" i="13" s="1"/>
  <c r="C54" i="13"/>
  <c r="S54" i="13" s="1"/>
  <c r="B54" i="13"/>
  <c r="S53" i="13"/>
  <c r="D53" i="13"/>
  <c r="O53" i="13" s="1"/>
  <c r="C53" i="13"/>
  <c r="B53" i="13"/>
  <c r="R53" i="13" s="1"/>
  <c r="S52" i="13"/>
  <c r="O52" i="13"/>
  <c r="D52" i="13"/>
  <c r="C52" i="13"/>
  <c r="B52" i="13"/>
  <c r="R52" i="13" s="1"/>
  <c r="R51" i="13"/>
  <c r="O51" i="13"/>
  <c r="D51" i="13"/>
  <c r="C51" i="13"/>
  <c r="S51" i="13" s="1"/>
  <c r="B51" i="13"/>
  <c r="R50" i="13"/>
  <c r="D50" i="13"/>
  <c r="O50" i="13" s="1"/>
  <c r="C50" i="13"/>
  <c r="S50" i="13" s="1"/>
  <c r="B50" i="13"/>
  <c r="S49" i="13"/>
  <c r="D49" i="13"/>
  <c r="O49" i="13" s="1"/>
  <c r="C49" i="13"/>
  <c r="B49" i="13"/>
  <c r="R49" i="13" s="1"/>
  <c r="S48" i="13"/>
  <c r="O48" i="13"/>
  <c r="D48" i="13"/>
  <c r="C48" i="13"/>
  <c r="B48" i="13"/>
  <c r="R48" i="13" s="1"/>
  <c r="R47" i="13"/>
  <c r="O47" i="13"/>
  <c r="D47" i="13"/>
  <c r="C47" i="13"/>
  <c r="S47" i="13" s="1"/>
  <c r="B47" i="13"/>
  <c r="S46" i="13"/>
  <c r="R46" i="13"/>
  <c r="D46" i="13"/>
  <c r="C46" i="13"/>
  <c r="B46" i="13"/>
  <c r="D45" i="13"/>
  <c r="C45" i="13"/>
  <c r="S45" i="13" s="1"/>
  <c r="B45" i="13"/>
  <c r="R45" i="13" s="1"/>
  <c r="D44" i="13"/>
  <c r="C44" i="13"/>
  <c r="S44" i="13" s="1"/>
  <c r="B44" i="13"/>
  <c r="R44" i="13" s="1"/>
  <c r="R43" i="13"/>
  <c r="D43" i="13"/>
  <c r="C43" i="13"/>
  <c r="S43" i="13" s="1"/>
  <c r="B43" i="13"/>
  <c r="S42" i="13"/>
  <c r="D42" i="13"/>
  <c r="C42" i="13"/>
  <c r="B42" i="13"/>
  <c r="R42" i="13" s="1"/>
  <c r="S41" i="13"/>
  <c r="D41" i="13"/>
  <c r="C41" i="13"/>
  <c r="B41" i="13"/>
  <c r="R41" i="13" s="1"/>
  <c r="D40" i="13"/>
  <c r="C40" i="13"/>
  <c r="S40" i="13" s="1"/>
  <c r="B40" i="13"/>
  <c r="R40" i="13" s="1"/>
  <c r="R39" i="13"/>
  <c r="D39" i="13"/>
  <c r="C39" i="13"/>
  <c r="S39" i="13" s="1"/>
  <c r="B39" i="13"/>
  <c r="S38" i="13"/>
  <c r="R38" i="13"/>
  <c r="D38" i="13"/>
  <c r="C38" i="13"/>
  <c r="B38" i="13"/>
  <c r="D37" i="13"/>
  <c r="C37" i="13"/>
  <c r="S37" i="13" s="1"/>
  <c r="B37" i="13"/>
  <c r="R37" i="13" s="1"/>
  <c r="D36" i="13"/>
  <c r="C36" i="13"/>
  <c r="S36" i="13" s="1"/>
  <c r="B36" i="13"/>
  <c r="R36" i="13" s="1"/>
  <c r="R35" i="13"/>
  <c r="D35" i="13"/>
  <c r="C35" i="13"/>
  <c r="S35" i="13" s="1"/>
  <c r="B35" i="13"/>
  <c r="S34" i="13"/>
  <c r="D34" i="13"/>
  <c r="C34" i="13"/>
  <c r="B34" i="13"/>
  <c r="R34" i="13" s="1"/>
  <c r="S33" i="13"/>
  <c r="D33" i="13"/>
  <c r="C33" i="13"/>
  <c r="B33" i="13"/>
  <c r="R33" i="13" s="1"/>
</calcChain>
</file>

<file path=xl/comments1.xml><?xml version="1.0" encoding="utf-8"?>
<comments xmlns="http://schemas.openxmlformats.org/spreadsheetml/2006/main">
  <authors>
    <author>Sıla KÖYLÜOĞLU</author>
  </authors>
  <commentList>
    <comment ref="H4" authorId="0" shapeId="0">
      <text>
        <r>
          <rPr>
            <sz val="9"/>
            <color indexed="81"/>
            <rFont val="Tahoma"/>
            <family val="2"/>
            <charset val="162"/>
          </rPr>
          <t xml:space="preserve">*Temel İhtiyaç Destek Paketleri, pandemi döneminde, 30.03.2020- 31.01.2021 tarih aralığında kullandırılmıştır. 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  <charset val="162"/>
          </rPr>
          <t>*</t>
        </r>
        <r>
          <rPr>
            <sz val="9"/>
            <color indexed="81"/>
            <rFont val="Tahoma"/>
            <family val="2"/>
            <charset val="162"/>
          </rPr>
          <t>Kaynak: BDDK</t>
        </r>
      </text>
    </comment>
  </commentList>
</comments>
</file>

<file path=xl/comments2.xml><?xml version="1.0" encoding="utf-8"?>
<comments xmlns="http://schemas.openxmlformats.org/spreadsheetml/2006/main">
  <authors>
    <author>Sıla KÖYLÜOĞLU</author>
  </authors>
  <commentList>
    <comment ref="H4" authorId="0" shapeId="0">
      <text>
        <r>
          <rPr>
            <sz val="9"/>
            <color indexed="81"/>
            <rFont val="Tahoma"/>
            <family val="2"/>
            <charset val="162"/>
          </rPr>
          <t xml:space="preserve">*Temel İhtiyaç Destek Paketleri, pandemi döneminde, 30.03.2020- 31.01.2021 tarih aralığında kullandırılmıştır. 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  <charset val="162"/>
          </rPr>
          <t>*</t>
        </r>
        <r>
          <rPr>
            <sz val="9"/>
            <color indexed="81"/>
            <rFont val="Tahoma"/>
            <family val="2"/>
            <charset val="162"/>
          </rPr>
          <t>Kaynak: BDDK</t>
        </r>
      </text>
    </comment>
  </commentList>
</comments>
</file>

<file path=xl/comments3.xml><?xml version="1.0" encoding="utf-8"?>
<comments xmlns="http://schemas.openxmlformats.org/spreadsheetml/2006/main">
  <authors>
    <author>Sıla KÖYLÜOĞLU</author>
  </authors>
  <commentList>
    <comment ref="H4" authorId="0" shapeId="0">
      <text>
        <r>
          <rPr>
            <sz val="9"/>
            <color indexed="81"/>
            <rFont val="Tahoma"/>
            <family val="2"/>
            <charset val="162"/>
          </rPr>
          <t xml:space="preserve">*Temel İhtiyaç Destek Paketleri, pandemi döneminde, 30.03.2020- 31.01.2021 tarih aralığında kullandırılmıştır. 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  <charset val="162"/>
          </rPr>
          <t>*</t>
        </r>
        <r>
          <rPr>
            <sz val="9"/>
            <color indexed="81"/>
            <rFont val="Tahoma"/>
            <family val="2"/>
            <charset val="162"/>
          </rPr>
          <t>Kaynak: BDDK</t>
        </r>
      </text>
    </comment>
  </commentList>
</comments>
</file>

<file path=xl/sharedStrings.xml><?xml version="1.0" encoding="utf-8"?>
<sst xmlns="http://schemas.openxmlformats.org/spreadsheetml/2006/main" count="172" uniqueCount="77">
  <si>
    <t xml:space="preserve">Dönem </t>
  </si>
  <si>
    <t xml:space="preserve">2009-2016 </t>
  </si>
  <si>
    <t>Kobi</t>
  </si>
  <si>
    <t>Kobi Dışı</t>
  </si>
  <si>
    <t>TL</t>
  </si>
  <si>
    <t>YP</t>
  </si>
  <si>
    <t>Toplam Kefalet Tutarı İçindeki Payı (%)</t>
  </si>
  <si>
    <t>GAYRİNAKDİ</t>
  </si>
  <si>
    <t>İŞLETME</t>
  </si>
  <si>
    <t>YATIRIM</t>
  </si>
  <si>
    <t>İhracat Kobi</t>
  </si>
  <si>
    <t>İhracat KOBİ Dışı</t>
  </si>
  <si>
    <t>Toplam</t>
  </si>
  <si>
    <t>Ticari</t>
  </si>
  <si>
    <t>Bireysel</t>
  </si>
  <si>
    <t>KOBİ</t>
  </si>
  <si>
    <t>KOBİ Dışı</t>
  </si>
  <si>
    <t>Kullandırılan Kredi Tutarı</t>
  </si>
  <si>
    <t>Kullandırılan Kefalet Tutarı</t>
  </si>
  <si>
    <t>Ticari Kredi Büyüklüğü (Milyon TL)</t>
  </si>
  <si>
    <t>Sektörler</t>
  </si>
  <si>
    <t>Toplam Kredi Limiti</t>
  </si>
  <si>
    <t xml:space="preserve">Ticari Kredilerin Türüne Göre Dağılımı </t>
  </si>
  <si>
    <r>
      <t xml:space="preserve">Ticari Kredi Adet </t>
    </r>
    <r>
      <rPr>
        <b/>
        <sz val="12"/>
        <color theme="1"/>
        <rFont val="Calibri"/>
        <family val="2"/>
        <charset val="162"/>
        <scheme val="minor"/>
      </rPr>
      <t>(Kullandırım)</t>
    </r>
  </si>
  <si>
    <t>Ortalama Vade (Ay)</t>
  </si>
  <si>
    <t>Kullandırım Kefalet Tutarı (Milyon TL)  (Onay Tarihli Kur)</t>
  </si>
  <si>
    <t xml:space="preserve"> Toplam  Kefalet Limiti  </t>
  </si>
  <si>
    <t>Paket</t>
  </si>
  <si>
    <t>Hazine Payı (%)</t>
  </si>
  <si>
    <t>Kullandırılan Toplam Kredi Tutarı  
(Onay Tarihli Kur TL)</t>
  </si>
  <si>
    <t>Kullandırılan Toplam Kefalet Tutarı 
 (Onay Tarihli Kur TL)</t>
  </si>
  <si>
    <t xml:space="preserve">Kredi Tutarı </t>
  </si>
  <si>
    <t xml:space="preserve">Kullandırılan Kefalet Tutarı  </t>
  </si>
  <si>
    <t>Kullandırım Verileri (TL)</t>
  </si>
  <si>
    <t>Kefalet Risk Bakiyesi</t>
  </si>
  <si>
    <t>Kredi Tutarı</t>
  </si>
  <si>
    <t xml:space="preserve">Kredi Tutarı
</t>
  </si>
  <si>
    <t xml:space="preserve">Kefalet Tutarı
</t>
  </si>
  <si>
    <t>HDKS Toplam Kredi Risk Büyüklüğü</t>
  </si>
  <si>
    <t>Bankacılık Sektörü Toplam Kredi Büyüklüğü</t>
  </si>
  <si>
    <t>Kullandırım Kefalet Tutarı (TL)</t>
  </si>
  <si>
    <t>İhracat Kredileri (TL)</t>
  </si>
  <si>
    <t>Ticari Kredilerin TL ve Yabancı Para (YP) Birimi Cinsinden Dağılımı</t>
  </si>
  <si>
    <r>
      <t xml:space="preserve">HAZİNE DESTEKLİ KEFALET SİSTEMİNE İLİŞKİN KÜMÜLATİF VERİ SETİ
</t>
    </r>
    <r>
      <rPr>
        <b/>
        <i/>
        <sz val="11"/>
        <color theme="1"/>
        <rFont val="Calibri"/>
        <family val="2"/>
        <charset val="162"/>
        <scheme val="minor"/>
      </rPr>
      <t>Rapor çerçevesinde kredi ve kefalet verileri onay tarihli kura göre, risk verileri ise güncel tarihli kura göre hesaplanmaktadır.</t>
    </r>
  </si>
  <si>
    <t xml:space="preserve">Toplam </t>
  </si>
  <si>
    <t xml:space="preserve">TurWib Destek Paketi  </t>
  </si>
  <si>
    <t xml:space="preserve">TKYB Destek Paketi - 2 </t>
  </si>
  <si>
    <t>Tarımsal Üretime Enerji Finansman Destek Paketi</t>
  </si>
  <si>
    <t>6 Şubat Depremleri İşletme Giderleri Destek Paketi - 2023</t>
  </si>
  <si>
    <t>6 Şubat Depremleri Yatırım Giderleri Destek Paketi - 2023</t>
  </si>
  <si>
    <t>Yeşil Dönüşüm ve Enerji Verimliliği Destek Paketi - 2023</t>
  </si>
  <si>
    <t>Yatırım Destek Paketi - 2023</t>
  </si>
  <si>
    <t>İhracat Destek Paketi - 2023</t>
  </si>
  <si>
    <t>İMALAT SANAYİ</t>
  </si>
  <si>
    <t>TOPTAN VE PERAKENDE TİCARET, MOTORLU ARAÇ SERVİS HİZMETLERİ İLE KİŞİSEL VE HANE HALKI ÜRÜNLERİ</t>
  </si>
  <si>
    <t>İNŞAAT</t>
  </si>
  <si>
    <t>TAŞIMACILIK, DEPOLAMA VE HABERLESME</t>
  </si>
  <si>
    <t>OTEL VE RESTORANLAR (TURİZM)</t>
  </si>
  <si>
    <t>EMLAK KOMİSYON, KİRALAMA VE İŞLETMECİLİK FAALİYETLERİ</t>
  </si>
  <si>
    <t>TARIM, AVCILIK, ORMANCILIK</t>
  </si>
  <si>
    <t>SAĞLIK VE SOSYAL HİZMETLER</t>
  </si>
  <si>
    <t>DİĞER TOPLUMSAL SOSYAL VE KİŞİSEL HİZMETLER</t>
  </si>
  <si>
    <t>MADENCİLİK VE TASOCAKÇILIĞI</t>
  </si>
  <si>
    <t>EĞİTİM</t>
  </si>
  <si>
    <t>ELEKTRİK GAZ VE SU KAYNAKLARI</t>
  </si>
  <si>
    <t>FİNANSAL ARACILIK</t>
  </si>
  <si>
    <t>BALIKÇILIK</t>
  </si>
  <si>
    <t>Sektör Değeri Girilmemiş</t>
  </si>
  <si>
    <t>SAVUNMA VE KAMU YÖNETİMİ, ZORUNLU SOSYAL GÜVENLİK KURUMLARI</t>
  </si>
  <si>
    <t>İŞÇİ ÇALISTIRAN ÖZEL KİŞİLER</t>
  </si>
  <si>
    <t>ULUSLARARASI ÖRGÜT VE KURULUŞLAR</t>
  </si>
  <si>
    <t>FERDİ KREDİ (Diğer)</t>
  </si>
  <si>
    <t>TOPLAM</t>
  </si>
  <si>
    <t>Hazine Destekli Kredi Garanti Sistemi Kapsamında 09/02/2024 Tarihi İtibarıyla Yürürlükte Olan Paketlere İlişkin Veriler</t>
  </si>
  <si>
    <t>İGE 100. Yıl Hazine Destek Paketi</t>
  </si>
  <si>
    <t>KGF</t>
  </si>
  <si>
    <t>Ticari Kredi Adet (Kullandırım)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</si>
</sst>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-* #,##0.0\ _₺_-;\-* #,##0.0\ _₺_-;_-* &quot;-&quot;??\ _₺_-;_-@_-"/>
    <numFmt numFmtId="168" formatCode="dd/mm/yy;@"/>
  </numFmts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libri Light"/>
      <family val="2"/>
      <scheme val="major"/>
    </font>
    <font>
      <sz val="12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4" tint="-0.49998474074526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i/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5" borderId="0" applyNumberFormat="0" applyBorder="0" applyAlignment="0" applyProtection="0"/>
  </cellStyleXfs>
  <cellXfs count="113">
    <xf numFmtId="0" fontId="0" fillId="0" borderId="0" xfId="0"/>
    <xf numFmtId="3" fontId="6" fillId="2" borderId="0" xfId="0" applyNumberFormat="1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10" fillId="0" borderId="1" xfId="5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10" fontId="6" fillId="3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0" fontId="10" fillId="0" borderId="1" xfId="0" applyNumberFormat="1" applyFont="1" applyBorder="1" applyAlignment="1">
      <alignment horizontal="center" vertical="center"/>
    </xf>
    <xf numFmtId="0" fontId="14" fillId="0" borderId="0" xfId="0" applyFont="1"/>
    <xf numFmtId="165" fontId="0" fillId="0" borderId="0" xfId="6" applyNumberFormat="1" applyFont="1"/>
    <xf numFmtId="165" fontId="6" fillId="3" borderId="1" xfId="6" applyNumberFormat="1" applyFont="1" applyFill="1" applyBorder="1" applyAlignment="1">
      <alignment horizontal="center" vertical="center" wrapText="1"/>
    </xf>
    <xf numFmtId="166" fontId="3" fillId="3" borderId="1" xfId="7" applyNumberFormat="1" applyFont="1" applyFill="1" applyBorder="1" applyAlignment="1">
      <alignment horizontal="center" vertical="center" wrapText="1"/>
    </xf>
    <xf numFmtId="165" fontId="5" fillId="3" borderId="6" xfId="6" applyNumberFormat="1" applyFont="1" applyFill="1" applyBorder="1" applyAlignment="1">
      <alignment horizontal="center" vertical="center" wrapText="1"/>
    </xf>
    <xf numFmtId="165" fontId="6" fillId="3" borderId="5" xfId="6" applyNumberFormat="1" applyFont="1" applyFill="1" applyBorder="1" applyAlignment="1">
      <alignment horizontal="center" vertical="center" wrapText="1"/>
    </xf>
    <xf numFmtId="165" fontId="3" fillId="3" borderId="1" xfId="6" applyNumberFormat="1" applyFont="1" applyFill="1" applyBorder="1" applyAlignment="1">
      <alignment horizontal="center" vertical="center" wrapText="1"/>
    </xf>
    <xf numFmtId="165" fontId="6" fillId="3" borderId="6" xfId="6" applyNumberFormat="1" applyFont="1" applyFill="1" applyBorder="1" applyAlignment="1">
      <alignment horizontal="center" vertical="center" wrapText="1"/>
    </xf>
    <xf numFmtId="165" fontId="6" fillId="3" borderId="7" xfId="6" applyNumberFormat="1" applyFont="1" applyFill="1" applyBorder="1" applyAlignment="1">
      <alignment horizontal="center" vertical="center" wrapText="1"/>
    </xf>
    <xf numFmtId="165" fontId="0" fillId="2" borderId="0" xfId="6" applyNumberFormat="1" applyFont="1" applyFill="1" applyAlignment="1">
      <alignment horizontal="center" vertical="center"/>
    </xf>
    <xf numFmtId="3" fontId="0" fillId="0" borderId="0" xfId="0" applyNumberFormat="1"/>
    <xf numFmtId="165" fontId="0" fillId="2" borderId="0" xfId="0" applyNumberForma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167" fontId="5" fillId="3" borderId="6" xfId="6" applyNumberFormat="1" applyFont="1" applyFill="1" applyBorder="1" applyAlignment="1">
      <alignment horizontal="center" vertical="center" wrapText="1"/>
    </xf>
    <xf numFmtId="168" fontId="6" fillId="2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7" fontId="6" fillId="3" borderId="1" xfId="6" applyNumberFormat="1" applyFont="1" applyFill="1" applyBorder="1" applyAlignment="1">
      <alignment horizontal="center" vertical="center" wrapText="1"/>
    </xf>
    <xf numFmtId="167" fontId="3" fillId="3" borderId="1" xfId="6" applyNumberFormat="1" applyFont="1" applyFill="1" applyBorder="1" applyAlignment="1">
      <alignment horizontal="center" vertical="center" wrapText="1"/>
    </xf>
    <xf numFmtId="165" fontId="6" fillId="3" borderId="1" xfId="6" applyNumberFormat="1" applyFont="1" applyFill="1" applyBorder="1" applyAlignment="1">
      <alignment vertical="center" wrapText="1"/>
    </xf>
    <xf numFmtId="165" fontId="3" fillId="3" borderId="1" xfId="6" applyNumberFormat="1" applyFont="1" applyFill="1" applyBorder="1" applyAlignment="1">
      <alignment vertical="center" wrapText="1"/>
    </xf>
    <xf numFmtId="165" fontId="5" fillId="3" borderId="6" xfId="6" applyNumberFormat="1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10" fontId="0" fillId="2" borderId="0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10" fontId="6" fillId="3" borderId="22" xfId="0" applyNumberFormat="1" applyFont="1" applyFill="1" applyBorder="1" applyAlignment="1">
      <alignment horizontal="center" vertical="center" wrapText="1"/>
    </xf>
    <xf numFmtId="165" fontId="6" fillId="3" borderId="22" xfId="6" applyNumberFormat="1" applyFont="1" applyFill="1" applyBorder="1" applyAlignment="1">
      <alignment horizontal="center" vertical="center" wrapText="1"/>
    </xf>
    <xf numFmtId="167" fontId="5" fillId="3" borderId="22" xfId="6" applyNumberFormat="1" applyFont="1" applyFill="1" applyBorder="1" applyAlignment="1">
      <alignment horizontal="center" vertical="center" wrapText="1"/>
    </xf>
    <xf numFmtId="165" fontId="5" fillId="3" borderId="22" xfId="6" applyNumberFormat="1" applyFont="1" applyFill="1" applyBorder="1" applyAlignment="1">
      <alignment vertical="center" wrapText="1"/>
    </xf>
    <xf numFmtId="165" fontId="5" fillId="3" borderId="22" xfId="6" applyNumberFormat="1" applyFont="1" applyFill="1" applyBorder="1" applyAlignment="1">
      <alignment horizontal="center" vertical="center" wrapText="1"/>
    </xf>
    <xf numFmtId="165" fontId="6" fillId="3" borderId="23" xfId="6" applyNumberFormat="1" applyFont="1" applyFill="1" applyBorder="1" applyAlignment="1">
      <alignment horizontal="center" vertical="center" wrapText="1"/>
    </xf>
    <xf numFmtId="165" fontId="0" fillId="2" borderId="0" xfId="6" applyNumberFormat="1" applyFont="1" applyFill="1" applyAlignment="1">
      <alignment vertical="center"/>
    </xf>
    <xf numFmtId="9" fontId="0" fillId="0" borderId="0" xfId="7" applyFont="1"/>
    <xf numFmtId="165" fontId="0" fillId="0" borderId="1" xfId="6" applyNumberFormat="1" applyFont="1" applyFill="1" applyBorder="1" applyAlignment="1">
      <alignment horizontal="center" vertical="center"/>
    </xf>
    <xf numFmtId="165" fontId="8" fillId="0" borderId="1" xfId="6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65" fontId="0" fillId="0" borderId="0" xfId="0" applyNumberFormat="1"/>
    <xf numFmtId="165" fontId="0" fillId="0" borderId="1" xfId="6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165" fontId="10" fillId="6" borderId="1" xfId="6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 wrapText="1"/>
    </xf>
    <xf numFmtId="3" fontId="6" fillId="2" borderId="0" xfId="0" applyNumberFormat="1" applyFont="1" applyFill="1" applyAlignment="1">
      <alignment horizontal="center" vertical="center" wrapText="1"/>
    </xf>
    <xf numFmtId="10" fontId="0" fillId="2" borderId="0" xfId="0" applyNumberFormat="1" applyFill="1" applyAlignment="1">
      <alignment horizontal="center" vertical="center"/>
    </xf>
    <xf numFmtId="10" fontId="6" fillId="4" borderId="1" xfId="7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wrapText="1"/>
    </xf>
    <xf numFmtId="3" fontId="6" fillId="3" borderId="10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3" fillId="0" borderId="16" xfId="10" applyFont="1" applyFill="1" applyBorder="1" applyAlignment="1">
      <alignment horizontal="center" vertical="center" wrapText="1"/>
    </xf>
    <xf numFmtId="0" fontId="3" fillId="0" borderId="17" xfId="10" applyFont="1" applyFill="1" applyBorder="1" applyAlignment="1">
      <alignment horizontal="center" vertical="center" wrapText="1"/>
    </xf>
    <xf numFmtId="0" fontId="3" fillId="0" borderId="18" xfId="1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1" fillId="0" borderId="1" xfId="6" applyNumberFormat="1" applyFont="1" applyFill="1" applyBorder="1" applyAlignment="1">
      <alignment horizontal="center" vertical="center"/>
    </xf>
  </cellXfs>
  <cellStyles count="11">
    <cellStyle name="Ana Başlık 2" xfId="1"/>
    <cellStyle name="Kötü" xfId="10" builtinId="27"/>
    <cellStyle name="Normal" xfId="0" builtinId="0"/>
    <cellStyle name="Normal 2" xfId="3"/>
    <cellStyle name="Normal 2 2 2" xfId="2"/>
    <cellStyle name="Normal 4" xfId="5"/>
    <cellStyle name="Virgül" xfId="6" builtinId="3"/>
    <cellStyle name="Virgül 2" xfId="8"/>
    <cellStyle name="Yüzde" xfId="7" builtinId="5"/>
    <cellStyle name="Yüzde 2" xfId="9"/>
    <cellStyle name="Yüzde 3" xfId="4"/>
  </cellStyles>
  <dxfs count="0"/>
  <tableStyles count="0" defaultTableStyle="TableStyleMedium2" defaultPivotStyle="PivotStyleLight16"/>
  <colors>
    <mruColors>
      <color rgb="FFFF9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rlak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K87"/>
  <sheetViews>
    <sheetView showGridLines="0" zoomScale="80" zoomScaleNormal="80" workbookViewId="0">
      <pane xSplit="1" ySplit="5" topLeftCell="B57" activePane="bottomRight" state="frozen"/>
      <selection pane="topRight" activeCell="B1" sqref="B1"/>
      <selection pane="bottomLeft" activeCell="A6" sqref="A6"/>
      <selection pane="bottomRight" sqref="A1:AB1"/>
    </sheetView>
  </sheetViews>
  <sheetFormatPr defaultColWidth="9.140625" defaultRowHeight="15" x14ac:dyDescent="0.25"/>
  <cols>
    <col min="1" max="1" width="11.5703125" style="8" bestFit="1" customWidth="1"/>
    <col min="2" max="7" width="20.5703125" style="8" bestFit="1" customWidth="1"/>
    <col min="8" max="10" width="19.5703125" style="8" bestFit="1" customWidth="1"/>
    <col min="11" max="11" width="13.42578125" style="8" bestFit="1" customWidth="1"/>
    <col min="12" max="12" width="19.140625" style="8" bestFit="1" customWidth="1"/>
    <col min="13" max="13" width="11.85546875" style="8" bestFit="1" customWidth="1"/>
    <col min="14" max="14" width="20.5703125" style="8" bestFit="1" customWidth="1"/>
    <col min="15" max="17" width="19.5703125" style="8" bestFit="1" customWidth="1"/>
    <col min="18" max="18" width="24.42578125" style="8" bestFit="1" customWidth="1"/>
    <col min="19" max="19" width="26.42578125" style="8" bestFit="1" customWidth="1"/>
    <col min="20" max="20" width="20.5703125" style="8" bestFit="1" customWidth="1"/>
    <col min="21" max="21" width="19.5703125" style="8" bestFit="1" customWidth="1"/>
    <col min="22" max="22" width="29.42578125" style="8" bestFit="1" customWidth="1"/>
    <col min="23" max="23" width="20.28515625" style="8" bestFit="1" customWidth="1"/>
    <col min="24" max="24" width="30.85546875" style="8" customWidth="1"/>
    <col min="25" max="25" width="20.28515625" style="8" bestFit="1" customWidth="1"/>
    <col min="26" max="26" width="31.28515625" style="8" customWidth="1"/>
    <col min="27" max="27" width="20.28515625" style="8" bestFit="1" customWidth="1"/>
    <col min="28" max="28" width="14.85546875" style="8" bestFit="1" customWidth="1"/>
    <col min="29" max="30" width="18" style="9" customWidth="1"/>
    <col min="31" max="31" width="21.140625" style="9" bestFit="1" customWidth="1"/>
    <col min="32" max="32" width="23.85546875" style="9" customWidth="1"/>
    <col min="33" max="33" width="18.28515625" style="9" customWidth="1"/>
    <col min="34" max="34" width="19.42578125" style="9" bestFit="1" customWidth="1"/>
    <col min="35" max="35" width="16.85546875" style="9" customWidth="1"/>
    <col min="36" max="16384" width="9.140625" style="9"/>
  </cols>
  <sheetData>
    <row r="1" spans="1:37" ht="74.25" customHeight="1" thickBot="1" x14ac:dyDescent="0.3">
      <c r="A1" s="90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2"/>
    </row>
    <row r="2" spans="1:37" ht="66" customHeight="1" x14ac:dyDescent="0.25">
      <c r="A2" s="96" t="s">
        <v>33</v>
      </c>
      <c r="B2" s="95"/>
      <c r="C2" s="95"/>
      <c r="D2" s="95"/>
      <c r="E2" s="95"/>
      <c r="F2" s="95"/>
      <c r="G2" s="95"/>
      <c r="H2" s="95"/>
      <c r="I2" s="95"/>
      <c r="J2" s="95"/>
      <c r="K2" s="95" t="s">
        <v>19</v>
      </c>
      <c r="L2" s="95"/>
      <c r="M2" s="95"/>
      <c r="N2" s="95" t="s">
        <v>40</v>
      </c>
      <c r="O2" s="95"/>
      <c r="P2" s="95"/>
      <c r="Q2" s="95"/>
      <c r="R2" s="85" t="s">
        <v>41</v>
      </c>
      <c r="S2" s="85"/>
      <c r="T2" s="85" t="s">
        <v>42</v>
      </c>
      <c r="U2" s="85"/>
      <c r="V2" s="87" t="s">
        <v>22</v>
      </c>
      <c r="W2" s="88"/>
      <c r="X2" s="88"/>
      <c r="Y2" s="88"/>
      <c r="Z2" s="88"/>
      <c r="AA2" s="89"/>
      <c r="AB2" s="80" t="s">
        <v>23</v>
      </c>
    </row>
    <row r="3" spans="1:37" ht="31.5" customHeight="1" x14ac:dyDescent="0.25">
      <c r="A3" s="97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 t="s">
        <v>15</v>
      </c>
      <c r="O3" s="84"/>
      <c r="P3" s="84" t="s">
        <v>16</v>
      </c>
      <c r="Q3" s="84"/>
      <c r="R3" s="86"/>
      <c r="S3" s="86"/>
      <c r="T3" s="86"/>
      <c r="U3" s="86"/>
      <c r="V3" s="84" t="s">
        <v>7</v>
      </c>
      <c r="W3" s="84"/>
      <c r="X3" s="93" t="s">
        <v>8</v>
      </c>
      <c r="Y3" s="94"/>
      <c r="Z3" s="84" t="s">
        <v>9</v>
      </c>
      <c r="AA3" s="84"/>
      <c r="AB3" s="81"/>
    </row>
    <row r="4" spans="1:37" ht="29.25" customHeight="1" x14ac:dyDescent="0.25">
      <c r="A4" s="98" t="s">
        <v>0</v>
      </c>
      <c r="B4" s="84" t="s">
        <v>12</v>
      </c>
      <c r="C4" s="84"/>
      <c r="D4" s="84"/>
      <c r="E4" s="84" t="s">
        <v>13</v>
      </c>
      <c r="F4" s="84"/>
      <c r="G4" s="84"/>
      <c r="H4" s="84" t="s">
        <v>14</v>
      </c>
      <c r="I4" s="84"/>
      <c r="J4" s="84"/>
      <c r="K4" s="84"/>
      <c r="L4" s="84"/>
      <c r="M4" s="84"/>
      <c r="N4" s="84"/>
      <c r="O4" s="84"/>
      <c r="P4" s="84"/>
      <c r="Q4" s="84"/>
      <c r="R4" s="83" t="s">
        <v>17</v>
      </c>
      <c r="S4" s="83" t="s">
        <v>18</v>
      </c>
      <c r="T4" s="83" t="s">
        <v>4</v>
      </c>
      <c r="U4" s="83" t="s">
        <v>5</v>
      </c>
      <c r="V4" s="83" t="s">
        <v>40</v>
      </c>
      <c r="W4" s="83" t="s">
        <v>24</v>
      </c>
      <c r="X4" s="83" t="s">
        <v>40</v>
      </c>
      <c r="Y4" s="83" t="s">
        <v>24</v>
      </c>
      <c r="Z4" s="83" t="s">
        <v>40</v>
      </c>
      <c r="AA4" s="83" t="s">
        <v>24</v>
      </c>
      <c r="AB4" s="81"/>
    </row>
    <row r="5" spans="1:37" ht="84" customHeight="1" x14ac:dyDescent="0.25">
      <c r="A5" s="99"/>
      <c r="B5" s="37" t="s">
        <v>31</v>
      </c>
      <c r="C5" s="37" t="s">
        <v>32</v>
      </c>
      <c r="D5" s="37" t="s">
        <v>34</v>
      </c>
      <c r="E5" s="37" t="s">
        <v>35</v>
      </c>
      <c r="F5" s="37" t="s">
        <v>18</v>
      </c>
      <c r="G5" s="37" t="s">
        <v>34</v>
      </c>
      <c r="H5" s="6" t="s">
        <v>36</v>
      </c>
      <c r="I5" s="6" t="s">
        <v>37</v>
      </c>
      <c r="J5" s="6" t="s">
        <v>34</v>
      </c>
      <c r="K5" s="37" t="s">
        <v>39</v>
      </c>
      <c r="L5" s="37" t="s">
        <v>38</v>
      </c>
      <c r="M5" s="37" t="s">
        <v>28</v>
      </c>
      <c r="N5" s="37" t="s">
        <v>2</v>
      </c>
      <c r="O5" s="37" t="s">
        <v>10</v>
      </c>
      <c r="P5" s="37" t="s">
        <v>3</v>
      </c>
      <c r="Q5" s="37" t="s">
        <v>11</v>
      </c>
      <c r="R5" s="83"/>
      <c r="S5" s="83"/>
      <c r="T5" s="83"/>
      <c r="U5" s="83"/>
      <c r="V5" s="83"/>
      <c r="W5" s="83"/>
      <c r="X5" s="83"/>
      <c r="Y5" s="83"/>
      <c r="Z5" s="83"/>
      <c r="AA5" s="83"/>
      <c r="AB5" s="82"/>
    </row>
    <row r="6" spans="1:37" ht="15.75" x14ac:dyDescent="0.25">
      <c r="A6" s="10" t="s">
        <v>1</v>
      </c>
      <c r="B6" s="3">
        <v>9722111943.9899998</v>
      </c>
      <c r="C6" s="3">
        <v>7246153945.3200006</v>
      </c>
      <c r="D6" s="3">
        <v>5031645000</v>
      </c>
      <c r="E6" s="4">
        <v>9722111943.9899998</v>
      </c>
      <c r="F6" s="4">
        <v>7246153945.3200006</v>
      </c>
      <c r="G6" s="4">
        <v>5031645000</v>
      </c>
      <c r="H6" s="19">
        <v>0</v>
      </c>
      <c r="I6" s="19">
        <v>0</v>
      </c>
      <c r="J6" s="19">
        <v>0</v>
      </c>
      <c r="K6" s="4"/>
      <c r="L6" s="4">
        <v>6669.41</v>
      </c>
      <c r="M6" s="20"/>
      <c r="N6" s="78">
        <v>6112676386.7600002</v>
      </c>
      <c r="O6" s="79"/>
      <c r="P6" s="78">
        <v>1133477558.5599999</v>
      </c>
      <c r="Q6" s="79"/>
      <c r="R6" s="4"/>
      <c r="S6" s="4"/>
      <c r="T6" s="4">
        <v>5575127624.6700001</v>
      </c>
      <c r="U6" s="4">
        <v>1671026320.6499999</v>
      </c>
      <c r="V6" s="19">
        <v>415588612.72999996</v>
      </c>
      <c r="W6" s="43">
        <v>21.78916135438342</v>
      </c>
      <c r="X6" s="45">
        <v>6343556961.1000004</v>
      </c>
      <c r="Y6" s="43">
        <v>33.308582229858253</v>
      </c>
      <c r="Z6" s="19">
        <v>487008371.49000001</v>
      </c>
      <c r="AA6" s="43">
        <v>71.497263119110414</v>
      </c>
      <c r="AB6" s="22">
        <v>26954</v>
      </c>
      <c r="AG6" s="1"/>
      <c r="AH6" s="1"/>
      <c r="AI6" s="1"/>
      <c r="AK6" s="52"/>
    </row>
    <row r="7" spans="1:37" ht="15.75" x14ac:dyDescent="0.25">
      <c r="A7" s="10">
        <v>2017</v>
      </c>
      <c r="B7" s="3">
        <v>214199139873.41</v>
      </c>
      <c r="C7" s="3">
        <v>191265070124.6499</v>
      </c>
      <c r="D7" s="3">
        <v>174952529927.16019</v>
      </c>
      <c r="E7" s="4">
        <v>214199139873.41</v>
      </c>
      <c r="F7" s="4">
        <v>191265070124.6499</v>
      </c>
      <c r="G7" s="4">
        <v>174952529927.16019</v>
      </c>
      <c r="H7" s="19">
        <v>0</v>
      </c>
      <c r="I7" s="19">
        <v>0</v>
      </c>
      <c r="J7" s="19">
        <v>0</v>
      </c>
      <c r="K7" s="4"/>
      <c r="L7" s="4">
        <v>194929.88392666008</v>
      </c>
      <c r="M7" s="20"/>
      <c r="N7" s="4">
        <v>134631924092.07005</v>
      </c>
      <c r="O7" s="4">
        <v>7222284058.9099979</v>
      </c>
      <c r="P7" s="4">
        <v>30599606068.380009</v>
      </c>
      <c r="Q7" s="4">
        <v>18811255905.290005</v>
      </c>
      <c r="R7" s="4">
        <v>26154635260.170002</v>
      </c>
      <c r="S7" s="4">
        <v>26033539964.200001</v>
      </c>
      <c r="T7" s="4">
        <v>164564152941.10995</v>
      </c>
      <c r="U7" s="4">
        <v>26700917183.539997</v>
      </c>
      <c r="V7" s="19">
        <v>10086829197.739996</v>
      </c>
      <c r="W7" s="43">
        <v>31.18001641135265</v>
      </c>
      <c r="X7" s="45">
        <v>176033323881.17996</v>
      </c>
      <c r="Y7" s="43">
        <v>38.80822980815438</v>
      </c>
      <c r="Z7" s="19">
        <v>5144917045.7300005</v>
      </c>
      <c r="AA7" s="43">
        <v>60.915214523918756</v>
      </c>
      <c r="AB7" s="22">
        <v>368799</v>
      </c>
      <c r="AG7" s="1"/>
      <c r="AH7" s="1"/>
      <c r="AI7" s="1"/>
      <c r="AK7" s="52"/>
    </row>
    <row r="8" spans="1:37" ht="15.75" x14ac:dyDescent="0.25">
      <c r="A8" s="10">
        <v>2018</v>
      </c>
      <c r="B8" s="3">
        <v>297129794959.79993</v>
      </c>
      <c r="C8" s="3">
        <v>263745307551.23987</v>
      </c>
      <c r="D8" s="3">
        <v>199424959000.35202</v>
      </c>
      <c r="E8" s="4">
        <v>297129794959.79993</v>
      </c>
      <c r="F8" s="4">
        <v>263745307551.23987</v>
      </c>
      <c r="G8" s="4">
        <v>199424959000.35202</v>
      </c>
      <c r="H8" s="19">
        <v>0</v>
      </c>
      <c r="I8" s="19">
        <v>0</v>
      </c>
      <c r="J8" s="19">
        <v>0</v>
      </c>
      <c r="K8" s="4"/>
      <c r="L8" s="4">
        <v>223893.50312251042</v>
      </c>
      <c r="M8" s="20"/>
      <c r="N8" s="4">
        <v>177785203280.79993</v>
      </c>
      <c r="O8" s="4">
        <v>17664937563.109993</v>
      </c>
      <c r="P8" s="4">
        <v>40697856188.72998</v>
      </c>
      <c r="Q8" s="4">
        <v>27597310518.600006</v>
      </c>
      <c r="R8" s="4">
        <v>45436647028.599991</v>
      </c>
      <c r="S8" s="4">
        <v>45262248081.709991</v>
      </c>
      <c r="T8" s="4">
        <v>221417701787.08984</v>
      </c>
      <c r="U8" s="4">
        <v>42327605764.14994</v>
      </c>
      <c r="V8" s="19">
        <v>15151219512.320002</v>
      </c>
      <c r="W8" s="43">
        <v>29.912389660290305</v>
      </c>
      <c r="X8" s="45">
        <v>240174182899.09995</v>
      </c>
      <c r="Y8" s="43">
        <v>36.249526381421397</v>
      </c>
      <c r="Z8" s="19">
        <v>8419905139.8200035</v>
      </c>
      <c r="AA8" s="43">
        <v>58.575757868312856</v>
      </c>
      <c r="AB8" s="22">
        <v>557067</v>
      </c>
      <c r="AG8" s="1"/>
      <c r="AH8" s="1"/>
      <c r="AI8" s="1"/>
      <c r="AK8" s="52"/>
    </row>
    <row r="9" spans="1:37" ht="15.75" x14ac:dyDescent="0.25">
      <c r="A9" s="10">
        <v>2019</v>
      </c>
      <c r="B9" s="3">
        <v>367243914830.79022</v>
      </c>
      <c r="C9" s="3">
        <v>320220277896.65015</v>
      </c>
      <c r="D9" s="3">
        <v>171549347375.55014</v>
      </c>
      <c r="E9" s="4">
        <v>367243914830.79022</v>
      </c>
      <c r="F9" s="4">
        <v>320220277896.65015</v>
      </c>
      <c r="G9" s="4">
        <v>171549347375.55014</v>
      </c>
      <c r="H9" s="19">
        <v>0</v>
      </c>
      <c r="I9" s="19">
        <v>0</v>
      </c>
      <c r="J9" s="19">
        <v>0</v>
      </c>
      <c r="K9" s="4"/>
      <c r="L9" s="4">
        <v>199841.46752477091</v>
      </c>
      <c r="M9" s="20"/>
      <c r="N9" s="4">
        <v>220630638944.74997</v>
      </c>
      <c r="O9" s="4">
        <v>23467311087.769993</v>
      </c>
      <c r="P9" s="4">
        <v>47831372962.319977</v>
      </c>
      <c r="Q9" s="4">
        <v>28290954901.810017</v>
      </c>
      <c r="R9" s="4">
        <v>53225387684.759987</v>
      </c>
      <c r="S9" s="4">
        <v>51758265989.579956</v>
      </c>
      <c r="T9" s="4">
        <v>276195110348.68011</v>
      </c>
      <c r="U9" s="4">
        <v>44025167547.969963</v>
      </c>
      <c r="V9" s="19">
        <v>16026954295.9</v>
      </c>
      <c r="W9" s="43">
        <v>31.258045964296141</v>
      </c>
      <c r="X9" s="45">
        <v>295262059829.09003</v>
      </c>
      <c r="Y9" s="43">
        <v>36.234205744286768</v>
      </c>
      <c r="Z9" s="19">
        <v>8931263771.6600018</v>
      </c>
      <c r="AA9" s="43">
        <v>58.160987081750001</v>
      </c>
      <c r="AB9" s="22">
        <v>715064</v>
      </c>
      <c r="AG9" s="53"/>
      <c r="AH9" s="53"/>
      <c r="AI9" s="53"/>
      <c r="AK9" s="52"/>
    </row>
    <row r="10" spans="1:37" ht="15.75" x14ac:dyDescent="0.25">
      <c r="A10" s="11">
        <v>2020</v>
      </c>
      <c r="B10" s="34">
        <v>609876674268.31995</v>
      </c>
      <c r="C10" s="34">
        <v>514804496211.44995</v>
      </c>
      <c r="D10" s="3">
        <v>297561620083.11963</v>
      </c>
      <c r="E10" s="4">
        <v>568237238206.31995</v>
      </c>
      <c r="F10" s="4">
        <v>481309465285.39996</v>
      </c>
      <c r="G10" s="4">
        <v>264597168931.61041</v>
      </c>
      <c r="H10" s="4">
        <v>41639436062</v>
      </c>
      <c r="I10" s="4">
        <v>33495030926.049999</v>
      </c>
      <c r="J10" s="4">
        <v>32964451151.509216</v>
      </c>
      <c r="K10" s="5"/>
      <c r="L10" s="5">
        <v>321207.00365135074</v>
      </c>
      <c r="M10" s="20"/>
      <c r="N10" s="5">
        <v>345255460835.02985</v>
      </c>
      <c r="O10" s="5">
        <v>24271100378.660004</v>
      </c>
      <c r="P10" s="5">
        <v>80834042237.899918</v>
      </c>
      <c r="Q10" s="5">
        <v>30948861833.810013</v>
      </c>
      <c r="R10" s="5">
        <v>56981735965.850006</v>
      </c>
      <c r="S10" s="5">
        <v>55219962212.469986</v>
      </c>
      <c r="T10" s="5">
        <v>437065113302.43982</v>
      </c>
      <c r="U10" s="5">
        <v>44244351982.959969</v>
      </c>
      <c r="V10" s="19">
        <v>16130699975.859997</v>
      </c>
      <c r="W10" s="43">
        <v>32.60340215599188</v>
      </c>
      <c r="X10" s="46">
        <v>455785359889.38</v>
      </c>
      <c r="Y10" s="44">
        <v>34.014455040345311</v>
      </c>
      <c r="Z10" s="23">
        <v>9393405420.1600037</v>
      </c>
      <c r="AA10" s="44">
        <v>59.522332954141284</v>
      </c>
      <c r="AB10" s="22">
        <v>1151990</v>
      </c>
      <c r="AF10" s="1"/>
      <c r="AG10" s="1"/>
      <c r="AK10" s="53"/>
    </row>
    <row r="11" spans="1:37" ht="15.75" x14ac:dyDescent="0.25">
      <c r="A11" s="10">
        <v>2021</v>
      </c>
      <c r="B11" s="34">
        <v>622978516825.35999</v>
      </c>
      <c r="C11" s="34">
        <v>525670714170.42969</v>
      </c>
      <c r="D11" s="3">
        <v>180666360690.47583</v>
      </c>
      <c r="E11" s="4">
        <v>581337838263.35999</v>
      </c>
      <c r="F11" s="4">
        <v>492174676644.3797</v>
      </c>
      <c r="G11" s="4">
        <v>165220744594.66025</v>
      </c>
      <c r="H11" s="4">
        <v>41640678562</v>
      </c>
      <c r="I11" s="4">
        <v>33496037526.049999</v>
      </c>
      <c r="J11" s="4">
        <v>15445616095.815575</v>
      </c>
      <c r="K11" s="4"/>
      <c r="L11" s="4">
        <v>199615.61611127047</v>
      </c>
      <c r="M11" s="20"/>
      <c r="N11" s="4">
        <v>355242612023.55963</v>
      </c>
      <c r="O11" s="4">
        <v>24283918493.659992</v>
      </c>
      <c r="P11" s="4">
        <v>81700184293.349945</v>
      </c>
      <c r="Q11" s="4">
        <v>30947961833.810013</v>
      </c>
      <c r="R11" s="4">
        <v>56996289580.849983</v>
      </c>
      <c r="S11" s="4">
        <v>55231880327.469971</v>
      </c>
      <c r="T11" s="4">
        <v>447469140544.84979</v>
      </c>
      <c r="U11" s="4">
        <v>44705536099.529984</v>
      </c>
      <c r="V11" s="19">
        <v>16153299429.760002</v>
      </c>
      <c r="W11" s="43">
        <v>33.539541972553614</v>
      </c>
      <c r="X11" s="45">
        <v>466207510471.2699</v>
      </c>
      <c r="Y11" s="43">
        <v>33.760151765133827</v>
      </c>
      <c r="Z11" s="19">
        <v>9813866743.3500042</v>
      </c>
      <c r="AA11" s="43">
        <v>60.535551740573638</v>
      </c>
      <c r="AB11" s="22">
        <v>1218135</v>
      </c>
      <c r="AF11" s="1"/>
      <c r="AG11" s="1"/>
    </row>
    <row r="12" spans="1:37" s="66" customFormat="1" ht="15.75" x14ac:dyDescent="0.25">
      <c r="A12" s="11">
        <v>2022</v>
      </c>
      <c r="B12" s="54">
        <v>701559908821.76978</v>
      </c>
      <c r="C12" s="54">
        <v>592687190535.1698</v>
      </c>
      <c r="D12" s="54">
        <v>174283065297.2847</v>
      </c>
      <c r="E12" s="55">
        <v>659919230259.76978</v>
      </c>
      <c r="F12" s="55">
        <v>559191153009.11975</v>
      </c>
      <c r="G12" s="55">
        <v>169022766327.5502</v>
      </c>
      <c r="H12" s="55">
        <v>41640678562</v>
      </c>
      <c r="I12" s="55">
        <v>33496037526.050003</v>
      </c>
      <c r="J12" s="55">
        <v>5260298969.734499</v>
      </c>
      <c r="K12" s="55"/>
      <c r="L12" s="55">
        <v>201833.62504263112</v>
      </c>
      <c r="M12" s="56"/>
      <c r="N12" s="55">
        <v>385298663510.63</v>
      </c>
      <c r="O12" s="55">
        <v>49609878277.409996</v>
      </c>
      <c r="P12" s="55">
        <v>91918127174.269943</v>
      </c>
      <c r="Q12" s="55">
        <v>32364484046.810017</v>
      </c>
      <c r="R12" s="55">
        <v>86698161797.630066</v>
      </c>
      <c r="S12" s="55">
        <v>81974362324.220032</v>
      </c>
      <c r="T12" s="55">
        <v>512942088347.19012</v>
      </c>
      <c r="U12" s="55">
        <v>46249064661.929947</v>
      </c>
      <c r="V12" s="57">
        <v>16559685548.530003</v>
      </c>
      <c r="W12" s="58">
        <v>34.230407984374672</v>
      </c>
      <c r="X12" s="59">
        <v>506003504981.06</v>
      </c>
      <c r="Y12" s="58">
        <v>33.056455914656567</v>
      </c>
      <c r="Z12" s="60">
        <v>36627962479.529999</v>
      </c>
      <c r="AA12" s="58">
        <v>64.877964418266558</v>
      </c>
      <c r="AB12" s="61">
        <v>1275844</v>
      </c>
    </row>
    <row r="13" spans="1:37" s="66" customFormat="1" ht="15.75" x14ac:dyDescent="0.25">
      <c r="A13" s="36">
        <v>44932</v>
      </c>
      <c r="B13" s="54">
        <v>702363537475.76965</v>
      </c>
      <c r="C13" s="54">
        <v>593346979458.36987</v>
      </c>
      <c r="D13" s="54">
        <v>174232473456.84445</v>
      </c>
      <c r="E13" s="55">
        <v>660722858913.76965</v>
      </c>
      <c r="F13" s="55">
        <v>559850941932.31982</v>
      </c>
      <c r="G13" s="55">
        <v>168972174487.10995</v>
      </c>
      <c r="H13" s="55">
        <v>41640678562</v>
      </c>
      <c r="I13" s="55">
        <v>33496037526.050003</v>
      </c>
      <c r="J13" s="55">
        <v>5260298969.734499</v>
      </c>
      <c r="K13" s="55"/>
      <c r="L13" s="55">
        <v>201790.21904944099</v>
      </c>
      <c r="M13" s="56"/>
      <c r="N13" s="55">
        <v>385557500033.83008</v>
      </c>
      <c r="O13" s="55">
        <v>49620318277.409996</v>
      </c>
      <c r="P13" s="55">
        <v>92308639574.269943</v>
      </c>
      <c r="Q13" s="55">
        <v>32364484046.810017</v>
      </c>
      <c r="R13" s="55">
        <v>86709761797.630066</v>
      </c>
      <c r="S13" s="55">
        <v>81984802324.220032</v>
      </c>
      <c r="T13" s="55">
        <v>513601877270.3902</v>
      </c>
      <c r="U13" s="55">
        <v>46249064661.929939</v>
      </c>
      <c r="V13" s="57">
        <v>16561185548.530005</v>
      </c>
      <c r="W13" s="58">
        <v>34.232318136756618</v>
      </c>
      <c r="X13" s="59">
        <v>506583063904.26001</v>
      </c>
      <c r="Y13" s="58">
        <v>33.054041599039145</v>
      </c>
      <c r="Z13" s="60">
        <v>36706692479.529999</v>
      </c>
      <c r="AA13" s="58">
        <v>64.879701917807978</v>
      </c>
      <c r="AB13" s="61">
        <v>1276102</v>
      </c>
    </row>
    <row r="14" spans="1:37" s="66" customFormat="1" ht="15.75" x14ac:dyDescent="0.25">
      <c r="A14" s="36">
        <v>44939</v>
      </c>
      <c r="B14" s="54">
        <v>702848216999.53979</v>
      </c>
      <c r="C14" s="54">
        <v>593743498907.70972</v>
      </c>
      <c r="D14" s="54">
        <v>165662802177.66891</v>
      </c>
      <c r="E14" s="55">
        <v>661207538437.53979</v>
      </c>
      <c r="F14" s="55">
        <v>560247461381.65967</v>
      </c>
      <c r="G14" s="55">
        <v>162175894464.73993</v>
      </c>
      <c r="H14" s="55">
        <v>41640678562</v>
      </c>
      <c r="I14" s="55">
        <v>33496037526.050003</v>
      </c>
      <c r="J14" s="55">
        <v>3486907712.9289999</v>
      </c>
      <c r="K14" s="55"/>
      <c r="L14" s="55">
        <v>193358.48292580058</v>
      </c>
      <c r="M14" s="56"/>
      <c r="N14" s="55">
        <v>385732265066.26996</v>
      </c>
      <c r="O14" s="55">
        <v>49627034431.109993</v>
      </c>
      <c r="P14" s="55">
        <v>92523677837.46994</v>
      </c>
      <c r="Q14" s="55">
        <v>32364484046.810017</v>
      </c>
      <c r="R14" s="55">
        <v>86717224190.630066</v>
      </c>
      <c r="S14" s="55">
        <v>81991518477.920029</v>
      </c>
      <c r="T14" s="55">
        <v>513998396719.73004</v>
      </c>
      <c r="U14" s="55">
        <v>46249064661.929947</v>
      </c>
      <c r="V14" s="57">
        <v>16561185548.530005</v>
      </c>
      <c r="W14" s="58">
        <v>34.234225681352839</v>
      </c>
      <c r="X14" s="59">
        <v>506815520962.74982</v>
      </c>
      <c r="Y14" s="58">
        <v>33.059366898638793</v>
      </c>
      <c r="Z14" s="60">
        <v>36870754870.380005</v>
      </c>
      <c r="AA14" s="58">
        <v>64.990828322763164</v>
      </c>
      <c r="AB14" s="61">
        <v>1276205</v>
      </c>
    </row>
    <row r="15" spans="1:37" s="66" customFormat="1" ht="15.75" x14ac:dyDescent="0.25">
      <c r="A15" s="36">
        <v>44946</v>
      </c>
      <c r="B15" s="54">
        <v>703081319615.43982</v>
      </c>
      <c r="C15" s="54">
        <v>593938682071.00989</v>
      </c>
      <c r="D15" s="54">
        <v>164830530964.30896</v>
      </c>
      <c r="E15" s="55">
        <v>661440641053.43982</v>
      </c>
      <c r="F15" s="55">
        <v>560442644544.95984</v>
      </c>
      <c r="G15" s="55">
        <v>161343623251.37997</v>
      </c>
      <c r="H15" s="55">
        <v>41640678562</v>
      </c>
      <c r="I15" s="55">
        <v>33496037526.050003</v>
      </c>
      <c r="J15" s="55">
        <v>3486907712.9289999</v>
      </c>
      <c r="K15" s="55"/>
      <c r="L15" s="55">
        <v>192356.76605732032</v>
      </c>
      <c r="M15" s="56"/>
      <c r="N15" s="55">
        <v>385866462900.27002</v>
      </c>
      <c r="O15" s="55">
        <v>49657419760.409988</v>
      </c>
      <c r="P15" s="55">
        <v>92554277837.46994</v>
      </c>
      <c r="Q15" s="55">
        <v>32364484046.810017</v>
      </c>
      <c r="R15" s="55">
        <v>86750985667.630066</v>
      </c>
      <c r="S15" s="55">
        <v>82021903807.220032</v>
      </c>
      <c r="T15" s="55">
        <v>514193579883.03015</v>
      </c>
      <c r="U15" s="55">
        <v>46249064661.929939</v>
      </c>
      <c r="V15" s="57">
        <v>16561185548.530003</v>
      </c>
      <c r="W15" s="58">
        <v>34.236643986484594</v>
      </c>
      <c r="X15" s="59">
        <v>506898361820.12994</v>
      </c>
      <c r="Y15" s="58">
        <v>33.057763752684167</v>
      </c>
      <c r="Z15" s="60">
        <v>36983097176.300003</v>
      </c>
      <c r="AA15" s="58">
        <v>64.977649207396311</v>
      </c>
      <c r="AB15" s="61">
        <v>1276292</v>
      </c>
    </row>
    <row r="16" spans="1:37" s="66" customFormat="1" ht="15.75" x14ac:dyDescent="0.25">
      <c r="A16" s="36">
        <v>44953</v>
      </c>
      <c r="B16" s="54">
        <v>703645045326.7699</v>
      </c>
      <c r="C16" s="54">
        <v>594396647472.57959</v>
      </c>
      <c r="D16" s="54">
        <v>164491470471.45898</v>
      </c>
      <c r="E16" s="55">
        <v>662004366764.7699</v>
      </c>
      <c r="F16" s="55">
        <v>560900609946.52954</v>
      </c>
      <c r="G16" s="55">
        <v>161004562758.53</v>
      </c>
      <c r="H16" s="55">
        <v>41640678562</v>
      </c>
      <c r="I16" s="55">
        <v>33496037526.050003</v>
      </c>
      <c r="J16" s="55">
        <v>3486907712.9289999</v>
      </c>
      <c r="K16" s="55"/>
      <c r="L16" s="55">
        <v>191958.24641321006</v>
      </c>
      <c r="M16" s="56"/>
      <c r="N16" s="55">
        <v>386115215821.30975</v>
      </c>
      <c r="O16" s="55">
        <v>49684799760.409996</v>
      </c>
      <c r="P16" s="55">
        <v>92591285236.669937</v>
      </c>
      <c r="Q16" s="55">
        <v>32364484046.810017</v>
      </c>
      <c r="R16" s="55">
        <v>86781835667.630066</v>
      </c>
      <c r="S16" s="55">
        <v>82049283807.220032</v>
      </c>
      <c r="T16" s="55">
        <v>514651719322.1001</v>
      </c>
      <c r="U16" s="55">
        <v>46248890624.429962</v>
      </c>
      <c r="V16" s="57">
        <v>16565225548.530003</v>
      </c>
      <c r="W16" s="58">
        <v>34.231293578902616</v>
      </c>
      <c r="X16" s="59">
        <v>507230382401.69977</v>
      </c>
      <c r="Y16" s="58">
        <v>33.052736268279595</v>
      </c>
      <c r="Z16" s="60">
        <v>37105001996.300003</v>
      </c>
      <c r="AA16" s="58">
        <v>64.988882815991417</v>
      </c>
      <c r="AB16" s="61">
        <v>1276669</v>
      </c>
    </row>
    <row r="17" spans="1:28" s="66" customFormat="1" ht="17.25" customHeight="1" x14ac:dyDescent="0.25">
      <c r="A17" s="36">
        <v>44960</v>
      </c>
      <c r="B17" s="54">
        <v>705300395013.3999</v>
      </c>
      <c r="C17" s="54">
        <v>595724587521.88965</v>
      </c>
      <c r="D17" s="54">
        <v>165219416103.30893</v>
      </c>
      <c r="E17" s="55">
        <v>663659716451.3999</v>
      </c>
      <c r="F17" s="55">
        <v>562228549995.8396</v>
      </c>
      <c r="G17" s="55">
        <v>161732508390.37994</v>
      </c>
      <c r="H17" s="55">
        <v>41640678562</v>
      </c>
      <c r="I17" s="55">
        <v>33496037526.050003</v>
      </c>
      <c r="J17" s="55">
        <v>3486907712.9289999</v>
      </c>
      <c r="K17" s="55"/>
      <c r="L17" s="55">
        <v>192862.55394476053</v>
      </c>
      <c r="M17" s="56"/>
      <c r="N17" s="55">
        <v>386264117366.6098</v>
      </c>
      <c r="O17" s="55">
        <v>49693199760.409996</v>
      </c>
      <c r="P17" s="55">
        <v>92601285236.669937</v>
      </c>
      <c r="Q17" s="55">
        <v>32364484046.810017</v>
      </c>
      <c r="R17" s="55">
        <v>86792335667.630066</v>
      </c>
      <c r="S17" s="55">
        <v>82057683807.220016</v>
      </c>
      <c r="T17" s="55">
        <v>515979659371.41016</v>
      </c>
      <c r="U17" s="55">
        <v>46248890624.429962</v>
      </c>
      <c r="V17" s="57">
        <v>16565225548.530001</v>
      </c>
      <c r="W17" s="58">
        <v>34.235856113096823</v>
      </c>
      <c r="X17" s="59">
        <v>508445016851.00983</v>
      </c>
      <c r="Y17" s="58">
        <v>33.031201130087091</v>
      </c>
      <c r="Z17" s="60">
        <v>37218307596.300003</v>
      </c>
      <c r="AA17" s="58">
        <v>65.053749538718066</v>
      </c>
      <c r="AB17" s="61">
        <v>1278405</v>
      </c>
    </row>
    <row r="18" spans="1:28" s="66" customFormat="1" ht="15.75" x14ac:dyDescent="0.25">
      <c r="A18" s="36">
        <v>44967</v>
      </c>
      <c r="B18" s="54">
        <v>707551742404.38989</v>
      </c>
      <c r="C18" s="54">
        <v>597534270598.99963</v>
      </c>
      <c r="D18" s="54">
        <v>165431584936.84866</v>
      </c>
      <c r="E18" s="55">
        <v>665911063842.38989</v>
      </c>
      <c r="F18" s="55">
        <v>564038233072.94958</v>
      </c>
      <c r="G18" s="55">
        <v>161944677223.91968</v>
      </c>
      <c r="H18" s="55">
        <v>41640678562</v>
      </c>
      <c r="I18" s="55">
        <v>33496037526.050003</v>
      </c>
      <c r="J18" s="55">
        <v>3486907712.9289999</v>
      </c>
      <c r="K18" s="55"/>
      <c r="L18" s="55">
        <v>193265.18700302005</v>
      </c>
      <c r="M18" s="56"/>
      <c r="N18" s="55">
        <v>389065071704.05975</v>
      </c>
      <c r="O18" s="55">
        <v>49706869760.410004</v>
      </c>
      <c r="P18" s="55">
        <v>92901807561.669922</v>
      </c>
      <c r="Q18" s="55">
        <v>32364484046.810017</v>
      </c>
      <c r="R18" s="55">
        <v>86808635667.630081</v>
      </c>
      <c r="S18" s="55">
        <v>82071353807.220016</v>
      </c>
      <c r="T18" s="55">
        <v>517789342448.51996</v>
      </c>
      <c r="U18" s="55">
        <v>46248890624.429955</v>
      </c>
      <c r="V18" s="57">
        <v>16565225548.530001</v>
      </c>
      <c r="W18" s="58">
        <v>34.246213663587</v>
      </c>
      <c r="X18" s="59">
        <v>509903174499.89978</v>
      </c>
      <c r="Y18" s="58">
        <v>33.004157638046507</v>
      </c>
      <c r="Z18" s="60">
        <v>37569833024.520004</v>
      </c>
      <c r="AA18" s="58">
        <v>65.344748148303339</v>
      </c>
      <c r="AB18" s="61">
        <v>1280561</v>
      </c>
    </row>
    <row r="19" spans="1:28" s="66" customFormat="1" ht="15.75" x14ac:dyDescent="0.25">
      <c r="A19" s="36">
        <v>44974</v>
      </c>
      <c r="B19" s="54">
        <v>710571538264.94971</v>
      </c>
      <c r="C19" s="54">
        <v>599968172332.35999</v>
      </c>
      <c r="D19" s="54">
        <v>166018229626.82162</v>
      </c>
      <c r="E19" s="55">
        <v>668930859702.94971</v>
      </c>
      <c r="F19" s="55">
        <v>566472134806.30994</v>
      </c>
      <c r="G19" s="55">
        <v>163410071040.51962</v>
      </c>
      <c r="H19" s="55">
        <v>41640678562</v>
      </c>
      <c r="I19" s="55">
        <v>33496037526.050003</v>
      </c>
      <c r="J19" s="55">
        <v>2608158586.302</v>
      </c>
      <c r="K19" s="55"/>
      <c r="L19" s="55">
        <v>195116.38228563021</v>
      </c>
      <c r="M19" s="56"/>
      <c r="N19" s="55">
        <v>390817532415.14978</v>
      </c>
      <c r="O19" s="55">
        <v>49745649760.410004</v>
      </c>
      <c r="P19" s="55">
        <v>93544468583.939926</v>
      </c>
      <c r="Q19" s="55">
        <v>32364484046.810017</v>
      </c>
      <c r="R19" s="55">
        <v>86852335667.630066</v>
      </c>
      <c r="S19" s="55">
        <v>82110133807.220016</v>
      </c>
      <c r="T19" s="55">
        <v>520223244181.88</v>
      </c>
      <c r="U19" s="55">
        <v>46248890624.42997</v>
      </c>
      <c r="V19" s="57">
        <v>16565225548.530001</v>
      </c>
      <c r="W19" s="58">
        <v>34.248640434045527</v>
      </c>
      <c r="X19" s="59">
        <v>511858429781.70984</v>
      </c>
      <c r="Y19" s="58">
        <v>32.996121033075951</v>
      </c>
      <c r="Z19" s="60">
        <v>38048479476.069992</v>
      </c>
      <c r="AA19" s="58">
        <v>65.606639484740398</v>
      </c>
      <c r="AB19" s="61">
        <v>1282672</v>
      </c>
    </row>
    <row r="20" spans="1:28" s="66" customFormat="1" ht="15.75" x14ac:dyDescent="0.25">
      <c r="A20" s="36">
        <v>44981</v>
      </c>
      <c r="B20" s="54">
        <v>713330283198.09985</v>
      </c>
      <c r="C20" s="54">
        <v>602183506598.91003</v>
      </c>
      <c r="D20" s="54">
        <v>167218926068.37177</v>
      </c>
      <c r="E20" s="55">
        <v>671689604636.09985</v>
      </c>
      <c r="F20" s="55">
        <v>568687469072.85999</v>
      </c>
      <c r="G20" s="55">
        <v>164610767482.06976</v>
      </c>
      <c r="H20" s="55">
        <v>41640678562</v>
      </c>
      <c r="I20" s="55">
        <v>33496037526.050003</v>
      </c>
      <c r="J20" s="55">
        <v>2608158586.302</v>
      </c>
      <c r="K20" s="55"/>
      <c r="L20" s="55">
        <v>196654.09954557018</v>
      </c>
      <c r="M20" s="56"/>
      <c r="N20" s="55">
        <v>392635006063.83984</v>
      </c>
      <c r="O20" s="55">
        <v>49750310760.409996</v>
      </c>
      <c r="P20" s="55">
        <v>93937668201.799927</v>
      </c>
      <c r="Q20" s="55">
        <v>32364484046.810017</v>
      </c>
      <c r="R20" s="55">
        <v>86857625667.630066</v>
      </c>
      <c r="S20" s="55">
        <v>82114794807.220016</v>
      </c>
      <c r="T20" s="55">
        <v>522438578448.43005</v>
      </c>
      <c r="U20" s="55">
        <v>46248890624.429962</v>
      </c>
      <c r="V20" s="57">
        <v>16565225548.530003</v>
      </c>
      <c r="W20" s="58">
        <v>34.254949212646849</v>
      </c>
      <c r="X20" s="59">
        <v>513590970571.99982</v>
      </c>
      <c r="Y20" s="58">
        <v>32.966948483459127</v>
      </c>
      <c r="Z20" s="60">
        <v>38531272952.329994</v>
      </c>
      <c r="AA20" s="58">
        <v>65.894147804435178</v>
      </c>
      <c r="AB20" s="61">
        <v>1284859</v>
      </c>
    </row>
    <row r="21" spans="1:28" s="66" customFormat="1" ht="15.75" x14ac:dyDescent="0.25">
      <c r="A21" s="36">
        <v>44988</v>
      </c>
      <c r="B21" s="54">
        <v>715462955545.34998</v>
      </c>
      <c r="C21" s="54">
        <v>603908570331.64978</v>
      </c>
      <c r="D21" s="54">
        <v>168418790114.0415</v>
      </c>
      <c r="E21" s="55">
        <v>673822276983.34998</v>
      </c>
      <c r="F21" s="55">
        <v>570412532805.59973</v>
      </c>
      <c r="G21" s="55">
        <v>165810631527.7395</v>
      </c>
      <c r="H21" s="55">
        <v>41640678562</v>
      </c>
      <c r="I21" s="55">
        <v>33496037526.050003</v>
      </c>
      <c r="J21" s="55">
        <v>2608158586.302</v>
      </c>
      <c r="K21" s="55"/>
      <c r="L21" s="55">
        <v>198182.35703753066</v>
      </c>
      <c r="M21" s="56"/>
      <c r="N21" s="55">
        <v>394102694891.57983</v>
      </c>
      <c r="O21" s="55">
        <v>49763310760.410004</v>
      </c>
      <c r="P21" s="55">
        <v>94173673106.799957</v>
      </c>
      <c r="Q21" s="55">
        <v>32364484046.810017</v>
      </c>
      <c r="R21" s="55">
        <v>86872625667.630066</v>
      </c>
      <c r="S21" s="55">
        <v>82127794807.220016</v>
      </c>
      <c r="T21" s="55">
        <v>524163642181.17004</v>
      </c>
      <c r="U21" s="55">
        <v>46248890624.429962</v>
      </c>
      <c r="V21" s="57">
        <v>16565225548.530001</v>
      </c>
      <c r="W21" s="58">
        <v>34.262700989652465</v>
      </c>
      <c r="X21" s="59">
        <v>514882341932.78973</v>
      </c>
      <c r="Y21" s="58">
        <v>32.945297570760701</v>
      </c>
      <c r="Z21" s="60">
        <v>38964965324.279991</v>
      </c>
      <c r="AA21" s="58">
        <v>66.149277926090292</v>
      </c>
      <c r="AB21" s="61">
        <v>1286278</v>
      </c>
    </row>
    <row r="22" spans="1:28" s="66" customFormat="1" ht="15.75" x14ac:dyDescent="0.25">
      <c r="A22" s="36">
        <v>44995</v>
      </c>
      <c r="B22" s="54">
        <v>718560420817.40979</v>
      </c>
      <c r="C22" s="54">
        <v>606440710544.4895</v>
      </c>
      <c r="D22" s="54">
        <v>169912009615.54138</v>
      </c>
      <c r="E22" s="55">
        <v>676919742255.40979</v>
      </c>
      <c r="F22" s="55">
        <v>572944673018.43945</v>
      </c>
      <c r="G22" s="55">
        <v>167303851029.23938</v>
      </c>
      <c r="H22" s="55">
        <v>41640678562</v>
      </c>
      <c r="I22" s="55">
        <v>33496037526.050003</v>
      </c>
      <c r="J22" s="55">
        <v>2608158586.302</v>
      </c>
      <c r="K22" s="55"/>
      <c r="L22" s="55">
        <v>200068.29878898023</v>
      </c>
      <c r="M22" s="56"/>
      <c r="N22" s="55">
        <v>395729029716.44977</v>
      </c>
      <c r="O22" s="55">
        <v>49763550760.410019</v>
      </c>
      <c r="P22" s="55">
        <v>94760064982.23996</v>
      </c>
      <c r="Q22" s="55">
        <v>32364484046.810017</v>
      </c>
      <c r="R22" s="55">
        <v>86872925667.630066</v>
      </c>
      <c r="S22" s="55">
        <v>82128034807.220047</v>
      </c>
      <c r="T22" s="55">
        <v>526498514554.01001</v>
      </c>
      <c r="U22" s="55">
        <v>46446158464.42997</v>
      </c>
      <c r="V22" s="57">
        <v>16565425548.530005</v>
      </c>
      <c r="W22" s="58">
        <v>34.265760250620659</v>
      </c>
      <c r="X22" s="59">
        <v>516687399777.11969</v>
      </c>
      <c r="Y22" s="58">
        <v>32.938656632051206</v>
      </c>
      <c r="Z22" s="60">
        <v>39691847692.789993</v>
      </c>
      <c r="AA22" s="58">
        <v>66.503793572603115</v>
      </c>
      <c r="AB22" s="61">
        <v>1288012</v>
      </c>
    </row>
    <row r="23" spans="1:28" s="66" customFormat="1" ht="15.75" x14ac:dyDescent="0.25">
      <c r="A23" s="36">
        <v>45002</v>
      </c>
      <c r="B23" s="54">
        <v>726276061768.15015</v>
      </c>
      <c r="C23" s="54">
        <v>612824555224.35999</v>
      </c>
      <c r="D23" s="54">
        <v>174544282040.54053</v>
      </c>
      <c r="E23" s="55">
        <v>684635383206.15015</v>
      </c>
      <c r="F23" s="55">
        <v>579328517698.30994</v>
      </c>
      <c r="G23" s="55">
        <v>172631886950.76953</v>
      </c>
      <c r="H23" s="55">
        <v>41640678562</v>
      </c>
      <c r="I23" s="55">
        <v>33496037526.050003</v>
      </c>
      <c r="J23" s="55">
        <v>1912395089.7709999</v>
      </c>
      <c r="K23" s="55"/>
      <c r="L23" s="55">
        <v>206495.29017211049</v>
      </c>
      <c r="M23" s="56"/>
      <c r="N23" s="55">
        <v>401729592524.30994</v>
      </c>
      <c r="O23" s="55">
        <v>49765150760.410004</v>
      </c>
      <c r="P23" s="55">
        <v>95469290366.779968</v>
      </c>
      <c r="Q23" s="55">
        <v>32364484046.810017</v>
      </c>
      <c r="R23" s="55">
        <v>86874925667.630051</v>
      </c>
      <c r="S23" s="55">
        <v>82129634807.220016</v>
      </c>
      <c r="T23" s="55">
        <v>532882359233.88013</v>
      </c>
      <c r="U23" s="55">
        <v>46446158464.429955</v>
      </c>
      <c r="V23" s="57">
        <v>16565425548.530003</v>
      </c>
      <c r="W23" s="58">
        <v>34.27201363660803</v>
      </c>
      <c r="X23" s="59">
        <v>521958789352.9798</v>
      </c>
      <c r="Y23" s="58">
        <v>32.907134247888784</v>
      </c>
      <c r="Z23" s="60">
        <v>40804302796.799995</v>
      </c>
      <c r="AA23" s="58">
        <v>66.871999407354153</v>
      </c>
      <c r="AB23" s="61">
        <v>1291959</v>
      </c>
    </row>
    <row r="24" spans="1:28" s="66" customFormat="1" ht="15.75" x14ac:dyDescent="0.25">
      <c r="A24" s="36">
        <v>45009</v>
      </c>
      <c r="B24" s="54">
        <v>737776231917.95996</v>
      </c>
      <c r="C24" s="54">
        <v>622285690869.94983</v>
      </c>
      <c r="D24" s="54">
        <v>183739109228.12054</v>
      </c>
      <c r="E24" s="55">
        <v>696135553355.95996</v>
      </c>
      <c r="F24" s="55">
        <v>588789653343.89978</v>
      </c>
      <c r="G24" s="55">
        <v>181826714138.34955</v>
      </c>
      <c r="H24" s="55">
        <v>41640678562</v>
      </c>
      <c r="I24" s="55">
        <v>33496037526.050003</v>
      </c>
      <c r="J24" s="55">
        <v>1912395089.7709999</v>
      </c>
      <c r="K24" s="55"/>
      <c r="L24" s="55">
        <v>217622.98427788055</v>
      </c>
      <c r="M24" s="56"/>
      <c r="N24" s="55">
        <v>409687173434.93011</v>
      </c>
      <c r="O24" s="55">
        <v>49774750760.410004</v>
      </c>
      <c r="P24" s="55">
        <v>96963245101.749954</v>
      </c>
      <c r="Q24" s="55">
        <v>32364484046.810005</v>
      </c>
      <c r="R24" s="55">
        <v>86886925667.630035</v>
      </c>
      <c r="S24" s="55">
        <v>82139234807.220032</v>
      </c>
      <c r="T24" s="55">
        <v>542343494879.47021</v>
      </c>
      <c r="U24" s="55">
        <v>46446158464.42997</v>
      </c>
      <c r="V24" s="57">
        <v>16565425548.529997</v>
      </c>
      <c r="W24" s="58">
        <v>34.284142728785667</v>
      </c>
      <c r="X24" s="59">
        <v>530251828318.38995</v>
      </c>
      <c r="Y24" s="58">
        <v>32.822786384895011</v>
      </c>
      <c r="Z24" s="60">
        <v>41972399476.979996</v>
      </c>
      <c r="AA24" s="58">
        <v>66.705463907109433</v>
      </c>
      <c r="AB24" s="61">
        <v>1297457</v>
      </c>
    </row>
    <row r="25" spans="1:28" s="66" customFormat="1" ht="15.75" x14ac:dyDescent="0.25">
      <c r="A25" s="36">
        <v>45016</v>
      </c>
      <c r="B25" s="54">
        <v>762801553320.08936</v>
      </c>
      <c r="C25" s="54">
        <v>642641186517.73938</v>
      </c>
      <c r="D25" s="54">
        <v>202913318924.23013</v>
      </c>
      <c r="E25" s="55">
        <v>721160874758.08936</v>
      </c>
      <c r="F25" s="55">
        <v>609145148991.68933</v>
      </c>
      <c r="G25" s="55">
        <v>201000923834.45914</v>
      </c>
      <c r="H25" s="55">
        <v>41640678562</v>
      </c>
      <c r="I25" s="55">
        <v>33496037526.050003</v>
      </c>
      <c r="J25" s="55">
        <v>1912395089.7709999</v>
      </c>
      <c r="K25" s="55"/>
      <c r="L25" s="55">
        <v>241266.09568482038</v>
      </c>
      <c r="M25" s="56"/>
      <c r="N25" s="55">
        <v>424648329493.77972</v>
      </c>
      <c r="O25" s="55">
        <v>49779550760.410004</v>
      </c>
      <c r="P25" s="55">
        <v>102352784690.68993</v>
      </c>
      <c r="Q25" s="55">
        <v>32364484046.810009</v>
      </c>
      <c r="R25" s="55">
        <v>86892925667.630051</v>
      </c>
      <c r="S25" s="55">
        <v>82144034807.220001</v>
      </c>
      <c r="T25" s="55">
        <v>562698990527.25989</v>
      </c>
      <c r="U25" s="55">
        <v>46446158464.429977</v>
      </c>
      <c r="V25" s="57">
        <v>16565425548.529997</v>
      </c>
      <c r="W25" s="58">
        <v>34.292902358870315</v>
      </c>
      <c r="X25" s="59">
        <v>548135951312.90991</v>
      </c>
      <c r="Y25" s="58">
        <v>32.591103018996208</v>
      </c>
      <c r="Z25" s="60">
        <v>44443772130.249985</v>
      </c>
      <c r="AA25" s="58">
        <v>66.84053322582588</v>
      </c>
      <c r="AB25" s="61">
        <v>1309714</v>
      </c>
    </row>
    <row r="26" spans="1:28" s="66" customFormat="1" ht="15.75" x14ac:dyDescent="0.25">
      <c r="A26" s="36">
        <v>45023</v>
      </c>
      <c r="B26" s="54">
        <v>796690868840.36035</v>
      </c>
      <c r="C26" s="54">
        <v>670135347347.73975</v>
      </c>
      <c r="D26" s="54">
        <v>229210308008.30042</v>
      </c>
      <c r="E26" s="55">
        <v>755050190278.36035</v>
      </c>
      <c r="F26" s="55">
        <v>636639309821.6897</v>
      </c>
      <c r="G26" s="55">
        <v>227297912918.52942</v>
      </c>
      <c r="H26" s="55">
        <v>41640678562</v>
      </c>
      <c r="I26" s="55">
        <v>33496037526.050003</v>
      </c>
      <c r="J26" s="55">
        <v>1912395089.7709999</v>
      </c>
      <c r="K26" s="55"/>
      <c r="L26" s="55">
        <v>273688.62942763086</v>
      </c>
      <c r="M26" s="56"/>
      <c r="N26" s="55">
        <v>437861921929.56982</v>
      </c>
      <c r="O26" s="55">
        <v>58602173624.899979</v>
      </c>
      <c r="P26" s="55">
        <v>104486256283.13992</v>
      </c>
      <c r="Q26" s="55">
        <v>35688957984.080017</v>
      </c>
      <c r="R26" s="55">
        <v>101419869620.83008</v>
      </c>
      <c r="S26" s="55">
        <v>94291131608.980072</v>
      </c>
      <c r="T26" s="55">
        <v>590192343156.00977</v>
      </c>
      <c r="U26" s="55">
        <v>46446966665.679977</v>
      </c>
      <c r="V26" s="57">
        <v>16567289298.530003</v>
      </c>
      <c r="W26" s="58">
        <v>34.293602755480748</v>
      </c>
      <c r="X26" s="59">
        <v>572875712390.70996</v>
      </c>
      <c r="Y26" s="58">
        <v>32.302558891111175</v>
      </c>
      <c r="Z26" s="60">
        <v>47196308132.449966</v>
      </c>
      <c r="AA26" s="58">
        <v>66.564907344867052</v>
      </c>
      <c r="AB26" s="61">
        <v>1327210</v>
      </c>
    </row>
    <row r="27" spans="1:28" s="66" customFormat="1" ht="15.75" x14ac:dyDescent="0.25">
      <c r="A27" s="36">
        <v>45030</v>
      </c>
      <c r="B27" s="54">
        <v>818414398083.32031</v>
      </c>
      <c r="C27" s="54">
        <v>687759501318.98889</v>
      </c>
      <c r="D27" s="54">
        <v>246160580330.4006</v>
      </c>
      <c r="E27" s="55">
        <v>776773719521.32031</v>
      </c>
      <c r="F27" s="55">
        <v>654263463792.93884</v>
      </c>
      <c r="G27" s="55">
        <v>244248185240.62961</v>
      </c>
      <c r="H27" s="55">
        <v>41640678562</v>
      </c>
      <c r="I27" s="55">
        <v>33496037526.050003</v>
      </c>
      <c r="J27" s="55">
        <v>1912395089.7709999</v>
      </c>
      <c r="K27" s="55"/>
      <c r="L27" s="55">
        <v>294591.26137517072</v>
      </c>
      <c r="M27" s="56"/>
      <c r="N27" s="55">
        <v>447791868136.77966</v>
      </c>
      <c r="O27" s="55">
        <v>62083455804.409996</v>
      </c>
      <c r="P27" s="55">
        <v>107411256769.24995</v>
      </c>
      <c r="Q27" s="55">
        <v>36976883082.500008</v>
      </c>
      <c r="R27" s="55">
        <v>107125666793.17003</v>
      </c>
      <c r="S27" s="55">
        <v>99060338886.910049</v>
      </c>
      <c r="T27" s="55">
        <v>607816497127.25916</v>
      </c>
      <c r="U27" s="55">
        <v>46446966665.679962</v>
      </c>
      <c r="V27" s="57">
        <v>16567289298.530001</v>
      </c>
      <c r="W27" s="58">
        <v>34.313059480971056</v>
      </c>
      <c r="X27" s="59">
        <v>588095894867.45959</v>
      </c>
      <c r="Y27" s="58">
        <v>32.145152744897565</v>
      </c>
      <c r="Z27" s="60">
        <v>49600279626.949974</v>
      </c>
      <c r="AA27" s="58">
        <v>66.356243047698229</v>
      </c>
      <c r="AB27" s="61">
        <v>1337985</v>
      </c>
    </row>
    <row r="28" spans="1:28" s="66" customFormat="1" ht="15.75" x14ac:dyDescent="0.25">
      <c r="A28" s="36">
        <v>45037</v>
      </c>
      <c r="B28" s="54">
        <v>829017132721.4906</v>
      </c>
      <c r="C28" s="54">
        <v>696382964201.40918</v>
      </c>
      <c r="D28" s="54">
        <v>254214863595.8605</v>
      </c>
      <c r="E28" s="55">
        <v>787376454159.4906</v>
      </c>
      <c r="F28" s="55">
        <v>662886926675.35913</v>
      </c>
      <c r="G28" s="55">
        <v>252302468506.08951</v>
      </c>
      <c r="H28" s="55">
        <v>41640678562</v>
      </c>
      <c r="I28" s="55">
        <v>33496037526.050003</v>
      </c>
      <c r="J28" s="55">
        <v>1912395089.7709999</v>
      </c>
      <c r="K28" s="55"/>
      <c r="L28" s="55">
        <v>304508.46859937068</v>
      </c>
      <c r="M28" s="56"/>
      <c r="N28" s="55">
        <v>452771551872.55963</v>
      </c>
      <c r="O28" s="55">
        <v>63880472174.980003</v>
      </c>
      <c r="P28" s="55">
        <v>108624926036.99998</v>
      </c>
      <c r="Q28" s="55">
        <v>37609976590.820007</v>
      </c>
      <c r="R28" s="55">
        <v>110031170585.09001</v>
      </c>
      <c r="S28" s="55">
        <v>101490448765.80005</v>
      </c>
      <c r="T28" s="55">
        <v>616438174644.17944</v>
      </c>
      <c r="U28" s="55">
        <v>46448752031.179977</v>
      </c>
      <c r="V28" s="57">
        <v>16567289298.530003</v>
      </c>
      <c r="W28" s="58">
        <v>34.315446111595271</v>
      </c>
      <c r="X28" s="59">
        <v>595665272872.3894</v>
      </c>
      <c r="Y28" s="58">
        <v>32.0798679564666</v>
      </c>
      <c r="Z28" s="60">
        <v>50654364504.43998</v>
      </c>
      <c r="AA28" s="58">
        <v>66.233790114758648</v>
      </c>
      <c r="AB28" s="61">
        <v>1343458</v>
      </c>
    </row>
    <row r="29" spans="1:28" s="66" customFormat="1" ht="16.5" customHeight="1" x14ac:dyDescent="0.25">
      <c r="A29" s="36">
        <v>45044</v>
      </c>
      <c r="B29" s="54">
        <v>837984724164.80029</v>
      </c>
      <c r="C29" s="54">
        <v>703721774195.15894</v>
      </c>
      <c r="D29" s="54">
        <v>260217696147.59988</v>
      </c>
      <c r="E29" s="55">
        <v>796344045602.80029</v>
      </c>
      <c r="F29" s="55">
        <v>670225736669.10889</v>
      </c>
      <c r="G29" s="55">
        <v>259042161156.17938</v>
      </c>
      <c r="H29" s="55">
        <v>41640678562</v>
      </c>
      <c r="I29" s="55">
        <v>33496037526.050003</v>
      </c>
      <c r="J29" s="55">
        <v>1175534991.4205003</v>
      </c>
      <c r="K29" s="55"/>
      <c r="L29" s="55">
        <v>312750.26145988057</v>
      </c>
      <c r="M29" s="56"/>
      <c r="N29" s="55">
        <v>457070303260.6297</v>
      </c>
      <c r="O29" s="55">
        <v>65414742051.479988</v>
      </c>
      <c r="P29" s="55">
        <v>109643510621.10999</v>
      </c>
      <c r="Q29" s="55">
        <v>38097180735.890015</v>
      </c>
      <c r="R29" s="55">
        <v>112445323503.42999</v>
      </c>
      <c r="S29" s="55">
        <v>103511922787.37001</v>
      </c>
      <c r="T29" s="55">
        <v>623776984637.92944</v>
      </c>
      <c r="U29" s="55">
        <v>46448752031.17997</v>
      </c>
      <c r="V29" s="57">
        <v>16567289298.530001</v>
      </c>
      <c r="W29" s="58">
        <v>34.329474179543631</v>
      </c>
      <c r="X29" s="59">
        <v>601693055012.74963</v>
      </c>
      <c r="Y29" s="58">
        <v>32.026981732201371</v>
      </c>
      <c r="Z29" s="60">
        <v>51965392357.829971</v>
      </c>
      <c r="AA29" s="58">
        <v>66.203990200961172</v>
      </c>
      <c r="AB29" s="61">
        <v>1347947</v>
      </c>
    </row>
    <row r="30" spans="1:28" s="66" customFormat="1" ht="15.75" x14ac:dyDescent="0.25">
      <c r="A30" s="36">
        <v>45051</v>
      </c>
      <c r="B30" s="54">
        <v>843435316442.19946</v>
      </c>
      <c r="C30" s="54">
        <v>708154780333.10938</v>
      </c>
      <c r="D30" s="54">
        <v>264336404426.79984</v>
      </c>
      <c r="E30" s="55">
        <v>801794637880.19946</v>
      </c>
      <c r="F30" s="55">
        <v>674658742807.05933</v>
      </c>
      <c r="G30" s="55">
        <v>263160869435.37933</v>
      </c>
      <c r="H30" s="55">
        <v>41640678562</v>
      </c>
      <c r="I30" s="55">
        <v>33496037526.050003</v>
      </c>
      <c r="J30" s="55">
        <v>1175534991.4205003</v>
      </c>
      <c r="K30" s="55"/>
      <c r="L30" s="55">
        <v>317814.94845914072</v>
      </c>
      <c r="M30" s="56"/>
      <c r="N30" s="55">
        <v>459723038516.20984</v>
      </c>
      <c r="O30" s="55">
        <v>66192124240.820007</v>
      </c>
      <c r="P30" s="55">
        <v>110398427371.46999</v>
      </c>
      <c r="Q30" s="55">
        <v>38345152678.560013</v>
      </c>
      <c r="R30" s="55">
        <v>113669504956.80005</v>
      </c>
      <c r="S30" s="55">
        <v>104537276919.38005</v>
      </c>
      <c r="T30" s="55">
        <v>628209990775.87939</v>
      </c>
      <c r="U30" s="55">
        <v>46448752031.179962</v>
      </c>
      <c r="V30" s="57">
        <v>16569276918.530001</v>
      </c>
      <c r="W30" s="58">
        <v>34.33745291580238</v>
      </c>
      <c r="X30" s="59">
        <v>605316141993.45935</v>
      </c>
      <c r="Y30" s="58">
        <v>31.997941325248981</v>
      </c>
      <c r="Z30" s="60">
        <v>52773323895.069969</v>
      </c>
      <c r="AA30" s="58">
        <v>66.148489686761451</v>
      </c>
      <c r="AB30" s="61">
        <v>1350836</v>
      </c>
    </row>
    <row r="31" spans="1:28" s="66" customFormat="1" ht="15.75" x14ac:dyDescent="0.25">
      <c r="A31" s="36">
        <v>45058</v>
      </c>
      <c r="B31" s="54">
        <v>850033859938.71008</v>
      </c>
      <c r="C31" s="54">
        <v>713552282861.82935</v>
      </c>
      <c r="D31" s="54">
        <v>268408287957.22998</v>
      </c>
      <c r="E31" s="55">
        <v>808393181376.71008</v>
      </c>
      <c r="F31" s="55">
        <v>680056245335.7793</v>
      </c>
      <c r="G31" s="55">
        <v>267232752965.80948</v>
      </c>
      <c r="H31" s="55">
        <v>41640678562</v>
      </c>
      <c r="I31" s="55">
        <v>33496037526.050003</v>
      </c>
      <c r="J31" s="55">
        <v>1175534991.4205003</v>
      </c>
      <c r="K31" s="55"/>
      <c r="L31" s="55">
        <v>322869.03461134114</v>
      </c>
      <c r="M31" s="56"/>
      <c r="N31" s="55">
        <v>462955516247.71991</v>
      </c>
      <c r="O31" s="55">
        <v>67174378250.300011</v>
      </c>
      <c r="P31" s="55">
        <v>111288751194.24998</v>
      </c>
      <c r="Q31" s="55">
        <v>38637599643.51001</v>
      </c>
      <c r="R31" s="55">
        <v>115190950732.96005</v>
      </c>
      <c r="S31" s="55">
        <v>105811977893.81006</v>
      </c>
      <c r="T31" s="55">
        <v>633607493304.59961</v>
      </c>
      <c r="U31" s="55">
        <v>46448752031.179962</v>
      </c>
      <c r="V31" s="57">
        <v>16569276918.530001</v>
      </c>
      <c r="W31" s="58">
        <v>34.347944719449274</v>
      </c>
      <c r="X31" s="59">
        <v>609430008331.67969</v>
      </c>
      <c r="Y31" s="58">
        <v>31.959999785305016</v>
      </c>
      <c r="Z31" s="60">
        <v>54056960085.569969</v>
      </c>
      <c r="AA31" s="58">
        <v>65.92639222804091</v>
      </c>
      <c r="AB31" s="61">
        <v>1354026</v>
      </c>
    </row>
    <row r="32" spans="1:28" s="66" customFormat="1" ht="15.75" x14ac:dyDescent="0.25">
      <c r="A32" s="36">
        <v>45065</v>
      </c>
      <c r="B32" s="54">
        <v>853958599447.23035</v>
      </c>
      <c r="C32" s="54">
        <v>716753829759.45935</v>
      </c>
      <c r="D32" s="54">
        <v>270751634207.8606</v>
      </c>
      <c r="E32" s="55">
        <v>812317920885.23035</v>
      </c>
      <c r="F32" s="55">
        <v>683257792233.4093</v>
      </c>
      <c r="G32" s="55">
        <v>269576099216.44009</v>
      </c>
      <c r="H32" s="55">
        <v>41640678562</v>
      </c>
      <c r="I32" s="55">
        <v>33496037526.050003</v>
      </c>
      <c r="J32" s="55">
        <v>1175534991.4205003</v>
      </c>
      <c r="K32" s="55"/>
      <c r="L32" s="55">
        <v>325779.01448228076</v>
      </c>
      <c r="M32" s="56"/>
      <c r="N32" s="55">
        <v>464820060333.47998</v>
      </c>
      <c r="O32" s="55">
        <v>67606996251.530006</v>
      </c>
      <c r="P32" s="55">
        <v>111938791560.16998</v>
      </c>
      <c r="Q32" s="55">
        <v>38891944088.230011</v>
      </c>
      <c r="R32" s="55">
        <v>116018092172.63005</v>
      </c>
      <c r="S32" s="55">
        <v>106498940339.76006</v>
      </c>
      <c r="T32" s="55">
        <v>636809040202.22961</v>
      </c>
      <c r="U32" s="55">
        <v>46448752031.179962</v>
      </c>
      <c r="V32" s="57">
        <v>16569276918.530001</v>
      </c>
      <c r="W32" s="58">
        <v>34.350711068290273</v>
      </c>
      <c r="X32" s="59">
        <v>611777187857.51978</v>
      </c>
      <c r="Y32" s="58">
        <v>31.943089634602231</v>
      </c>
      <c r="Z32" s="60">
        <v>54911327457.35997</v>
      </c>
      <c r="AA32" s="58">
        <v>65.92436082308835</v>
      </c>
      <c r="AB32" s="61">
        <v>1355794</v>
      </c>
    </row>
    <row r="33" spans="1:28" s="66" customFormat="1" ht="15.75" x14ac:dyDescent="0.25">
      <c r="A33" s="36">
        <v>45072</v>
      </c>
      <c r="B33" s="54">
        <v>859001535678.09033</v>
      </c>
      <c r="C33" s="54">
        <v>720811612362.31982</v>
      </c>
      <c r="D33" s="54">
        <v>273832503382.03992</v>
      </c>
      <c r="E33" s="55">
        <v>817360857116.09033</v>
      </c>
      <c r="F33" s="55">
        <v>687315574836.26978</v>
      </c>
      <c r="G33" s="55">
        <v>273127823021.47992</v>
      </c>
      <c r="H33" s="55">
        <v>41640678562</v>
      </c>
      <c r="I33" s="55">
        <v>33496037526.050003</v>
      </c>
      <c r="J33" s="55">
        <v>704680360.55999994</v>
      </c>
      <c r="K33" s="55"/>
      <c r="L33" s="55">
        <v>330184.97680116066</v>
      </c>
      <c r="M33" s="56"/>
      <c r="N33" s="55">
        <v>467662379201.60999</v>
      </c>
      <c r="O33" s="55">
        <v>68129535598.18998</v>
      </c>
      <c r="P33" s="55">
        <v>112486384731.78998</v>
      </c>
      <c r="Q33" s="55">
        <v>39037275304.680008</v>
      </c>
      <c r="R33" s="55">
        <v>116814537777.47005</v>
      </c>
      <c r="S33" s="55">
        <v>107166810902.87003</v>
      </c>
      <c r="T33" s="55">
        <v>640866822805.09021</v>
      </c>
      <c r="U33" s="55">
        <v>46448752031.17997</v>
      </c>
      <c r="V33" s="57">
        <v>16569276918.530001</v>
      </c>
      <c r="W33" s="58">
        <v>34.361200352173206</v>
      </c>
      <c r="X33" s="59">
        <v>614890978065.18994</v>
      </c>
      <c r="Y33" s="58">
        <v>31.916125304639429</v>
      </c>
      <c r="Z33" s="60">
        <v>55855319852.549973</v>
      </c>
      <c r="AA33" s="58">
        <v>65.959589159354223</v>
      </c>
      <c r="AB33" s="61">
        <v>1359298</v>
      </c>
    </row>
    <row r="34" spans="1:28" s="66" customFormat="1" ht="15.75" x14ac:dyDescent="0.25">
      <c r="A34" s="36">
        <v>45079</v>
      </c>
      <c r="B34" s="54">
        <v>862226161763.05017</v>
      </c>
      <c r="C34" s="54">
        <v>723452568741.69971</v>
      </c>
      <c r="D34" s="54">
        <v>277066788004.47906</v>
      </c>
      <c r="E34" s="55">
        <v>820585483201.05017</v>
      </c>
      <c r="F34" s="55">
        <v>689956531215.64966</v>
      </c>
      <c r="G34" s="55">
        <v>276362107643.91907</v>
      </c>
      <c r="H34" s="55">
        <v>41640678562</v>
      </c>
      <c r="I34" s="55">
        <v>33496037526.050003</v>
      </c>
      <c r="J34" s="55">
        <v>704680360.55999994</v>
      </c>
      <c r="K34" s="55"/>
      <c r="L34" s="55">
        <v>334040.54340825055</v>
      </c>
      <c r="M34" s="56"/>
      <c r="N34" s="55">
        <v>469223710471.04999</v>
      </c>
      <c r="O34" s="55">
        <v>68656460238.259979</v>
      </c>
      <c r="P34" s="55">
        <v>112923241779.25996</v>
      </c>
      <c r="Q34" s="55">
        <v>39153118727.080009</v>
      </c>
      <c r="R34" s="55">
        <v>117580723984.97002</v>
      </c>
      <c r="S34" s="55">
        <v>107809578965.34003</v>
      </c>
      <c r="T34" s="55">
        <v>643495882984.46997</v>
      </c>
      <c r="U34" s="55">
        <v>46460648231.179962</v>
      </c>
      <c r="V34" s="57">
        <v>16569516918.530003</v>
      </c>
      <c r="W34" s="58">
        <v>34.367676498245721</v>
      </c>
      <c r="X34" s="59">
        <v>616966417136.24976</v>
      </c>
      <c r="Y34" s="58">
        <v>31.895532535332286</v>
      </c>
      <c r="Z34" s="60">
        <v>56420597160.86998</v>
      </c>
      <c r="AA34" s="58">
        <v>65.95828558579521</v>
      </c>
      <c r="AB34" s="61">
        <v>1360979</v>
      </c>
    </row>
    <row r="35" spans="1:28" s="66" customFormat="1" ht="15.75" x14ac:dyDescent="0.25">
      <c r="A35" s="36">
        <v>45086</v>
      </c>
      <c r="B35" s="54">
        <v>865162250691.86035</v>
      </c>
      <c r="C35" s="54">
        <v>725847746545.76978</v>
      </c>
      <c r="D35" s="54">
        <v>282629075463.68048</v>
      </c>
      <c r="E35" s="55">
        <v>823521572129.86035</v>
      </c>
      <c r="F35" s="55">
        <v>692351709019.71973</v>
      </c>
      <c r="G35" s="55">
        <v>281924395103.12048</v>
      </c>
      <c r="H35" s="55">
        <v>41640678562</v>
      </c>
      <c r="I35" s="55">
        <v>33496037526.050003</v>
      </c>
      <c r="J35" s="55">
        <v>704680360.55999994</v>
      </c>
      <c r="K35" s="55"/>
      <c r="L35" s="55">
        <v>340486.75166756031</v>
      </c>
      <c r="M35" s="56"/>
      <c r="N35" s="55">
        <v>471030408934.84985</v>
      </c>
      <c r="O35" s="55">
        <v>68694210258.459984</v>
      </c>
      <c r="P35" s="55">
        <v>114845657036.5</v>
      </c>
      <c r="Q35" s="55">
        <v>37781432789.910019</v>
      </c>
      <c r="R35" s="55">
        <v>116223331465.42003</v>
      </c>
      <c r="S35" s="55">
        <v>106475643048.37001</v>
      </c>
      <c r="T35" s="55">
        <v>645891060788.54004</v>
      </c>
      <c r="U35" s="55">
        <v>46460648231.179962</v>
      </c>
      <c r="V35" s="57">
        <v>16569516918.530003</v>
      </c>
      <c r="W35" s="58">
        <v>34.373896210051861</v>
      </c>
      <c r="X35" s="59">
        <v>618719705326.41992</v>
      </c>
      <c r="Y35" s="58">
        <v>31.880407473874964</v>
      </c>
      <c r="Z35" s="60">
        <v>57062486774.769981</v>
      </c>
      <c r="AA35" s="58">
        <v>65.952072070563517</v>
      </c>
      <c r="AB35" s="61">
        <v>1362389</v>
      </c>
    </row>
    <row r="36" spans="1:28" s="66" customFormat="1" ht="15.75" x14ac:dyDescent="0.25">
      <c r="A36" s="36">
        <v>45093</v>
      </c>
      <c r="B36" s="54">
        <v>867991569418.08044</v>
      </c>
      <c r="C36" s="54">
        <v>728162938623.07971</v>
      </c>
      <c r="D36" s="54">
        <v>284384102025.85022</v>
      </c>
      <c r="E36" s="55">
        <v>826350890856.08044</v>
      </c>
      <c r="F36" s="55">
        <v>694666901097.02966</v>
      </c>
      <c r="G36" s="55">
        <v>283679421665.29022</v>
      </c>
      <c r="H36" s="55">
        <v>41640678562</v>
      </c>
      <c r="I36" s="55">
        <v>33496037526.050003</v>
      </c>
      <c r="J36" s="55">
        <v>704680360.55999994</v>
      </c>
      <c r="K36" s="55"/>
      <c r="L36" s="55">
        <v>342626.62290028011</v>
      </c>
      <c r="M36" s="56"/>
      <c r="N36" s="55">
        <v>472304199201.70978</v>
      </c>
      <c r="O36" s="55">
        <v>68996380178.26001</v>
      </c>
      <c r="P36" s="55">
        <v>116122650794.91</v>
      </c>
      <c r="Q36" s="55">
        <v>37232635382.500015</v>
      </c>
      <c r="R36" s="55">
        <v>115994677567.31003</v>
      </c>
      <c r="S36" s="55">
        <v>106229015560.76004</v>
      </c>
      <c r="T36" s="55">
        <v>648206252865.84973</v>
      </c>
      <c r="U36" s="55">
        <v>46460648231.179962</v>
      </c>
      <c r="V36" s="57">
        <v>16569516918.530003</v>
      </c>
      <c r="W36" s="58">
        <v>34.425947640930858</v>
      </c>
      <c r="X36" s="59">
        <v>620289772338.34961</v>
      </c>
      <c r="Y36" s="58">
        <v>31.866788786231073</v>
      </c>
      <c r="Z36" s="60">
        <v>57807611840.149979</v>
      </c>
      <c r="AA36" s="58">
        <v>65.980001965654495</v>
      </c>
      <c r="AB36" s="61">
        <v>1363757</v>
      </c>
    </row>
    <row r="37" spans="1:28" s="66" customFormat="1" ht="15.75" x14ac:dyDescent="0.25">
      <c r="A37" s="36">
        <v>45100</v>
      </c>
      <c r="B37" s="54">
        <v>870108361971.30054</v>
      </c>
      <c r="C37" s="54">
        <v>729903578178.92969</v>
      </c>
      <c r="D37" s="54">
        <v>285422885175.95593</v>
      </c>
      <c r="E37" s="55">
        <v>828467683409.30054</v>
      </c>
      <c r="F37" s="55">
        <v>696407540652.87964</v>
      </c>
      <c r="G37" s="55">
        <v>285048205026.24994</v>
      </c>
      <c r="H37" s="55">
        <v>41640678562</v>
      </c>
      <c r="I37" s="55">
        <v>33496037526.050003</v>
      </c>
      <c r="J37" s="55">
        <v>374680149.70599997</v>
      </c>
      <c r="K37" s="55"/>
      <c r="L37" s="55">
        <v>344269.13186676014</v>
      </c>
      <c r="M37" s="56"/>
      <c r="N37" s="55">
        <v>473134393123.35986</v>
      </c>
      <c r="O37" s="55">
        <v>69561635487.199997</v>
      </c>
      <c r="P37" s="55">
        <v>115525680255.60999</v>
      </c>
      <c r="Q37" s="55">
        <v>38174082634.06002</v>
      </c>
      <c r="R37" s="55">
        <v>117705137441.24001</v>
      </c>
      <c r="S37" s="55">
        <v>107735718121.26004</v>
      </c>
      <c r="T37" s="55">
        <v>649946892421.69946</v>
      </c>
      <c r="U37" s="55">
        <v>46460648231.17997</v>
      </c>
      <c r="V37" s="57">
        <v>16569516918.530003</v>
      </c>
      <c r="W37" s="58">
        <v>34.446402240419374</v>
      </c>
      <c r="X37" s="59">
        <v>621437678877.35962</v>
      </c>
      <c r="Y37" s="58">
        <v>31.8572930536853</v>
      </c>
      <c r="Z37" s="60">
        <v>58400344856.989983</v>
      </c>
      <c r="AA37" s="58">
        <v>66.001726034817366</v>
      </c>
      <c r="AB37" s="61">
        <v>1365070</v>
      </c>
    </row>
    <row r="38" spans="1:28" s="66" customFormat="1" ht="15.75" x14ac:dyDescent="0.25">
      <c r="A38" s="36">
        <v>45107</v>
      </c>
      <c r="B38" s="54">
        <v>870378618639.01038</v>
      </c>
      <c r="C38" s="54">
        <v>730127558455.07959</v>
      </c>
      <c r="D38" s="54">
        <v>288343342180.58618</v>
      </c>
      <c r="E38" s="55">
        <v>828737940077.01038</v>
      </c>
      <c r="F38" s="55">
        <v>696631520929.02954</v>
      </c>
      <c r="G38" s="55">
        <v>287968662030.88019</v>
      </c>
      <c r="H38" s="55">
        <v>41640678562</v>
      </c>
      <c r="I38" s="55">
        <v>33496037526.050003</v>
      </c>
      <c r="J38" s="55">
        <v>374680149.70599997</v>
      </c>
      <c r="K38" s="55"/>
      <c r="L38" s="55">
        <v>347550.5711896104</v>
      </c>
      <c r="M38" s="56"/>
      <c r="N38" s="55">
        <v>473363177124.38989</v>
      </c>
      <c r="O38" s="55">
        <v>69506874996.559998</v>
      </c>
      <c r="P38" s="55">
        <v>115654157021.37001</v>
      </c>
      <c r="Q38" s="55">
        <v>38095562634.06002</v>
      </c>
      <c r="R38" s="55">
        <v>117563517719.84</v>
      </c>
      <c r="S38" s="55">
        <v>107602437630.62004</v>
      </c>
      <c r="T38" s="55">
        <v>650170872697.84949</v>
      </c>
      <c r="U38" s="55">
        <v>46460648231.17997</v>
      </c>
      <c r="V38" s="57">
        <v>16569516918.530003</v>
      </c>
      <c r="W38" s="58">
        <v>34.451055363402929</v>
      </c>
      <c r="X38" s="59">
        <v>621611358275.45959</v>
      </c>
      <c r="Y38" s="58">
        <v>31.854999969669606</v>
      </c>
      <c r="Z38" s="60">
        <v>58450645735.039993</v>
      </c>
      <c r="AA38" s="58">
        <v>66.001685594665915</v>
      </c>
      <c r="AB38" s="61">
        <v>1365271</v>
      </c>
    </row>
    <row r="39" spans="1:28" s="66" customFormat="1" ht="15.75" x14ac:dyDescent="0.25">
      <c r="A39" s="36">
        <v>45114</v>
      </c>
      <c r="B39" s="54">
        <v>871390458290.33057</v>
      </c>
      <c r="C39" s="54">
        <v>730959741190.71924</v>
      </c>
      <c r="D39" s="54">
        <v>288555992750.98608</v>
      </c>
      <c r="E39" s="55">
        <v>829749779728.33057</v>
      </c>
      <c r="F39" s="55">
        <v>697463703664.66919</v>
      </c>
      <c r="G39" s="55">
        <v>288181312601.28009</v>
      </c>
      <c r="H39" s="55">
        <v>41640678562</v>
      </c>
      <c r="I39" s="55">
        <v>33496037526.050003</v>
      </c>
      <c r="J39" s="55">
        <v>374680149.70599997</v>
      </c>
      <c r="K39" s="55"/>
      <c r="L39" s="55">
        <v>347815.32906839956</v>
      </c>
      <c r="M39" s="56"/>
      <c r="N39" s="55">
        <v>473759748133.17981</v>
      </c>
      <c r="O39" s="55">
        <v>69673496438.680008</v>
      </c>
      <c r="P39" s="55">
        <v>115502216233.66998</v>
      </c>
      <c r="Q39" s="55">
        <v>38528242859.140015</v>
      </c>
      <c r="R39" s="55">
        <v>118230045909.78003</v>
      </c>
      <c r="S39" s="55">
        <v>108201739297.82004</v>
      </c>
      <c r="T39" s="55">
        <v>651003055433.48938</v>
      </c>
      <c r="U39" s="55">
        <v>46460648231.179947</v>
      </c>
      <c r="V39" s="57">
        <v>16569516918.530003</v>
      </c>
      <c r="W39" s="58">
        <v>34.453354122836927</v>
      </c>
      <c r="X39" s="59">
        <v>622146864692.39954</v>
      </c>
      <c r="Y39" s="58">
        <v>31.850419102664777</v>
      </c>
      <c r="Z39" s="60">
        <v>58747322053.73999</v>
      </c>
      <c r="AA39" s="58">
        <v>65.970971089508211</v>
      </c>
      <c r="AB39" s="61">
        <v>1365784</v>
      </c>
    </row>
    <row r="40" spans="1:28" s="66" customFormat="1" ht="15.75" x14ac:dyDescent="0.25">
      <c r="A40" s="36">
        <v>45121</v>
      </c>
      <c r="B40" s="54">
        <v>872427340205.50049</v>
      </c>
      <c r="C40" s="54">
        <v>731823373051.37952</v>
      </c>
      <c r="D40" s="54">
        <v>289476571291.48615</v>
      </c>
      <c r="E40" s="55">
        <v>830786661643.50049</v>
      </c>
      <c r="F40" s="55">
        <v>698327335525.32947</v>
      </c>
      <c r="G40" s="55">
        <v>289101891141.78015</v>
      </c>
      <c r="H40" s="55">
        <v>41640678562</v>
      </c>
      <c r="I40" s="55">
        <v>33496037526.050003</v>
      </c>
      <c r="J40" s="55">
        <v>374680149.70599997</v>
      </c>
      <c r="K40" s="55"/>
      <c r="L40" s="55">
        <v>348872.61774348945</v>
      </c>
      <c r="M40" s="56"/>
      <c r="N40" s="55">
        <v>474420094596.09998</v>
      </c>
      <c r="O40" s="55">
        <v>69753071581.080002</v>
      </c>
      <c r="P40" s="55">
        <v>115686706672.28996</v>
      </c>
      <c r="Q40" s="55">
        <v>38467462675.860023</v>
      </c>
      <c r="R40" s="55">
        <v>118267409189.62</v>
      </c>
      <c r="S40" s="55">
        <v>108220534256.94003</v>
      </c>
      <c r="T40" s="55">
        <v>651866687294.1499</v>
      </c>
      <c r="U40" s="55">
        <v>46460648231.179947</v>
      </c>
      <c r="V40" s="57">
        <v>16569516918.530003</v>
      </c>
      <c r="W40" s="58">
        <v>34.468648768374642</v>
      </c>
      <c r="X40" s="59">
        <v>622621352508.23962</v>
      </c>
      <c r="Y40" s="58">
        <v>31.846704186771266</v>
      </c>
      <c r="Z40" s="60">
        <v>59136466098.559982</v>
      </c>
      <c r="AA40" s="58">
        <v>66.004106620445413</v>
      </c>
      <c r="AB40" s="61">
        <v>1366307</v>
      </c>
    </row>
    <row r="41" spans="1:28" s="66" customFormat="1" ht="15.75" x14ac:dyDescent="0.25">
      <c r="A41" s="36">
        <v>45128</v>
      </c>
      <c r="B41" s="54">
        <v>873162170951.62036</v>
      </c>
      <c r="C41" s="54">
        <v>732432674780.16943</v>
      </c>
      <c r="D41" s="54">
        <v>290472095634.42474</v>
      </c>
      <c r="E41" s="55">
        <v>831521492389.62036</v>
      </c>
      <c r="F41" s="55">
        <v>698936637254.11938</v>
      </c>
      <c r="G41" s="55">
        <v>290222780220.75024</v>
      </c>
      <c r="H41" s="55">
        <v>41640678562</v>
      </c>
      <c r="I41" s="55">
        <v>33496037526.050003</v>
      </c>
      <c r="J41" s="55">
        <v>249315413.67450005</v>
      </c>
      <c r="K41" s="55"/>
      <c r="L41" s="55">
        <v>350170.93071952969</v>
      </c>
      <c r="M41" s="56"/>
      <c r="N41" s="55">
        <v>474754461465.23999</v>
      </c>
      <c r="O41" s="55">
        <v>69854326308.5</v>
      </c>
      <c r="P41" s="55">
        <v>116032794669.31996</v>
      </c>
      <c r="Q41" s="55">
        <v>38295054811.06002</v>
      </c>
      <c r="R41" s="55">
        <v>118195591439.77</v>
      </c>
      <c r="S41" s="55">
        <v>108149381119.56003</v>
      </c>
      <c r="T41" s="55">
        <v>652475989022.93982</v>
      </c>
      <c r="U41" s="55">
        <v>46460648231.179939</v>
      </c>
      <c r="V41" s="57">
        <v>16569516918.530005</v>
      </c>
      <c r="W41" s="58">
        <v>34.469923398172469</v>
      </c>
      <c r="X41" s="59">
        <v>622920834591.58984</v>
      </c>
      <c r="Y41" s="58">
        <v>31.843034415052326</v>
      </c>
      <c r="Z41" s="60">
        <v>59446285744</v>
      </c>
      <c r="AA41" s="58">
        <v>65.970971936239692</v>
      </c>
      <c r="AB41" s="61">
        <v>1366636</v>
      </c>
    </row>
    <row r="42" spans="1:28" s="66" customFormat="1" ht="15.75" x14ac:dyDescent="0.25">
      <c r="A42" s="36">
        <v>45135</v>
      </c>
      <c r="B42" s="54">
        <v>874077395773.97058</v>
      </c>
      <c r="C42" s="54">
        <v>733177247561.51965</v>
      </c>
      <c r="D42" s="54">
        <v>289864977402.82465</v>
      </c>
      <c r="E42" s="55">
        <v>832436717211.97058</v>
      </c>
      <c r="F42" s="55">
        <v>699681210035.4696</v>
      </c>
      <c r="G42" s="55">
        <v>289615661989.15015</v>
      </c>
      <c r="H42" s="55">
        <v>41640678562</v>
      </c>
      <c r="I42" s="55">
        <v>33496037526.050003</v>
      </c>
      <c r="J42" s="55">
        <v>249315413.67450005</v>
      </c>
      <c r="K42" s="55"/>
      <c r="L42" s="55">
        <v>349477.20318065974</v>
      </c>
      <c r="M42" s="56"/>
      <c r="N42" s="55">
        <v>475358326539.54999</v>
      </c>
      <c r="O42" s="55">
        <v>69715497264.299988</v>
      </c>
      <c r="P42" s="55">
        <v>116265796545.55994</v>
      </c>
      <c r="Q42" s="55">
        <v>38341589686.06002</v>
      </c>
      <c r="R42" s="55">
        <v>118098483745.77002</v>
      </c>
      <c r="S42" s="55">
        <v>108057086950.36002</v>
      </c>
      <c r="T42" s="55">
        <v>653217483842.0896</v>
      </c>
      <c r="U42" s="55">
        <v>46463726193.379951</v>
      </c>
      <c r="V42" s="57">
        <v>16569516918.530006</v>
      </c>
      <c r="W42" s="58">
        <v>34.475465926524485</v>
      </c>
      <c r="X42" s="59">
        <v>623327103319.19995</v>
      </c>
      <c r="Y42" s="58">
        <v>31.837074991664334</v>
      </c>
      <c r="Z42" s="60">
        <v>59784589797.73999</v>
      </c>
      <c r="AA42" s="58">
        <v>66.042546345766951</v>
      </c>
      <c r="AB42" s="61">
        <v>1366992</v>
      </c>
    </row>
    <row r="43" spans="1:28" s="66" customFormat="1" ht="15.75" x14ac:dyDescent="0.25">
      <c r="A43" s="36">
        <v>45142</v>
      </c>
      <c r="B43" s="54">
        <v>874703986582.79065</v>
      </c>
      <c r="C43" s="54">
        <v>733692526061.3595</v>
      </c>
      <c r="D43" s="54">
        <v>289438846093.76501</v>
      </c>
      <c r="E43" s="55">
        <v>833063308020.79065</v>
      </c>
      <c r="F43" s="55">
        <v>700196488535.30945</v>
      </c>
      <c r="G43" s="55">
        <v>289189530680.09052</v>
      </c>
      <c r="H43" s="55">
        <v>41640678562</v>
      </c>
      <c r="I43" s="55">
        <v>33496037526.050003</v>
      </c>
      <c r="J43" s="55">
        <v>249315413.67450005</v>
      </c>
      <c r="K43" s="55"/>
      <c r="L43" s="55">
        <v>349047.06531988003</v>
      </c>
      <c r="M43" s="56"/>
      <c r="N43" s="55">
        <v>475618435940.54999</v>
      </c>
      <c r="O43" s="55">
        <v>69846175534.699997</v>
      </c>
      <c r="P43" s="55">
        <v>116432962248.99995</v>
      </c>
      <c r="Q43" s="55">
        <v>38298914811.06002</v>
      </c>
      <c r="R43" s="55">
        <v>118203416791.27002</v>
      </c>
      <c r="S43" s="55">
        <v>108145090345.76003</v>
      </c>
      <c r="T43" s="55">
        <v>653732762341.92957</v>
      </c>
      <c r="U43" s="55">
        <v>46463726193.379951</v>
      </c>
      <c r="V43" s="57">
        <v>16569516918.530005</v>
      </c>
      <c r="W43" s="58">
        <v>34.481570063446355</v>
      </c>
      <c r="X43" s="59">
        <v>623599214339.81982</v>
      </c>
      <c r="Y43" s="58">
        <v>31.834243792206344</v>
      </c>
      <c r="Z43" s="60">
        <v>60027757276.959991</v>
      </c>
      <c r="AA43" s="58">
        <v>66.06336300194593</v>
      </c>
      <c r="AB43" s="61">
        <v>1367250</v>
      </c>
    </row>
    <row r="44" spans="1:28" s="66" customFormat="1" ht="15.75" x14ac:dyDescent="0.25">
      <c r="A44" s="36">
        <v>45149</v>
      </c>
      <c r="B44" s="54">
        <v>875444599740.50061</v>
      </c>
      <c r="C44" s="54">
        <v>734312530667.19946</v>
      </c>
      <c r="D44" s="54">
        <v>287041257219.05469</v>
      </c>
      <c r="E44" s="55">
        <v>833803921178.50061</v>
      </c>
      <c r="F44" s="55">
        <v>700816493141.14941</v>
      </c>
      <c r="G44" s="55">
        <v>286791941805.38019</v>
      </c>
      <c r="H44" s="55">
        <v>41640678562</v>
      </c>
      <c r="I44" s="55">
        <v>33496037526.050003</v>
      </c>
      <c r="J44" s="55">
        <v>249315413.67450005</v>
      </c>
      <c r="K44" s="55"/>
      <c r="L44" s="55">
        <v>346203.3088040803</v>
      </c>
      <c r="M44" s="56"/>
      <c r="N44" s="55">
        <v>476069402867.75006</v>
      </c>
      <c r="O44" s="55">
        <v>69758142542.099991</v>
      </c>
      <c r="P44" s="55">
        <v>116559006980.23994</v>
      </c>
      <c r="Q44" s="55">
        <v>38429940751.06002</v>
      </c>
      <c r="R44" s="55">
        <v>118253825676.27002</v>
      </c>
      <c r="S44" s="55">
        <v>108188083293.16002</v>
      </c>
      <c r="T44" s="55">
        <v>654352766947.76953</v>
      </c>
      <c r="U44" s="55">
        <v>46463726193.379951</v>
      </c>
      <c r="V44" s="57">
        <v>16569516918.530005</v>
      </c>
      <c r="W44" s="58">
        <v>34.48533707683044</v>
      </c>
      <c r="X44" s="59">
        <v>623836818401.49988</v>
      </c>
      <c r="Y44" s="58">
        <v>31.830094798017367</v>
      </c>
      <c r="Z44" s="60">
        <v>60410157821.120003</v>
      </c>
      <c r="AA44" s="58">
        <v>65.968771897631925</v>
      </c>
      <c r="AB44" s="61">
        <v>1367491</v>
      </c>
    </row>
    <row r="45" spans="1:28" s="66" customFormat="1" ht="15.75" x14ac:dyDescent="0.25">
      <c r="A45" s="36">
        <v>45156</v>
      </c>
      <c r="B45" s="54">
        <v>875947197642.74048</v>
      </c>
      <c r="C45" s="54">
        <v>734729957061.21924</v>
      </c>
      <c r="D45" s="54">
        <v>284246760955.01447</v>
      </c>
      <c r="E45" s="55">
        <v>834306519080.74048</v>
      </c>
      <c r="F45" s="55">
        <v>701233919535.16919</v>
      </c>
      <c r="G45" s="55">
        <v>283997445541.33997</v>
      </c>
      <c r="H45" s="55">
        <v>41640678562</v>
      </c>
      <c r="I45" s="55">
        <v>33496037526.050003</v>
      </c>
      <c r="J45" s="55">
        <v>249315413.67450005</v>
      </c>
      <c r="K45" s="55"/>
      <c r="L45" s="55">
        <v>342805.85518756002</v>
      </c>
      <c r="M45" s="56"/>
      <c r="N45" s="55">
        <v>476340556577.82983</v>
      </c>
      <c r="O45" s="55">
        <v>69857081490.100006</v>
      </c>
      <c r="P45" s="55">
        <v>116702566656.17998</v>
      </c>
      <c r="Q45" s="55">
        <v>38333714811.06002</v>
      </c>
      <c r="R45" s="55">
        <v>118261253444.77</v>
      </c>
      <c r="S45" s="55">
        <v>108190796301.16003</v>
      </c>
      <c r="T45" s="55">
        <v>654765383771.48938</v>
      </c>
      <c r="U45" s="55">
        <v>46468535763.679947</v>
      </c>
      <c r="V45" s="57">
        <v>16569516918.530005</v>
      </c>
      <c r="W45" s="58">
        <v>34.486314775823097</v>
      </c>
      <c r="X45" s="59">
        <v>624136200738.49963</v>
      </c>
      <c r="Y45" s="58">
        <v>31.825384777820208</v>
      </c>
      <c r="Z45" s="60">
        <v>60528201878.140007</v>
      </c>
      <c r="AA45" s="58">
        <v>65.96291523335934</v>
      </c>
      <c r="AB45" s="61">
        <v>1367737</v>
      </c>
    </row>
    <row r="46" spans="1:28" s="66" customFormat="1" ht="15.75" x14ac:dyDescent="0.25">
      <c r="A46" s="36">
        <v>45163</v>
      </c>
      <c r="B46" s="54">
        <v>876532174653.70056</v>
      </c>
      <c r="C46" s="54">
        <v>735217784017.56921</v>
      </c>
      <c r="D46" s="54">
        <v>284299394515.43127</v>
      </c>
      <c r="E46" s="55">
        <v>834891496091.70056</v>
      </c>
      <c r="F46" s="55">
        <v>701721746491.51917</v>
      </c>
      <c r="G46" s="55">
        <v>284110981916.75977</v>
      </c>
      <c r="H46" s="55">
        <v>41640678562</v>
      </c>
      <c r="I46" s="55">
        <v>33496037526.050003</v>
      </c>
      <c r="J46" s="55">
        <v>188412598.6715</v>
      </c>
      <c r="K46" s="55"/>
      <c r="L46" s="55">
        <v>342943.04344144976</v>
      </c>
      <c r="M46" s="56"/>
      <c r="N46" s="55">
        <v>476651595585.78992</v>
      </c>
      <c r="O46" s="55">
        <v>69992707438.48999</v>
      </c>
      <c r="P46" s="55">
        <v>116668586656.17998</v>
      </c>
      <c r="Q46" s="55">
        <v>38408856811.06002</v>
      </c>
      <c r="R46" s="55">
        <v>118500315673.29002</v>
      </c>
      <c r="S46" s="55">
        <v>108401564249.55002</v>
      </c>
      <c r="T46" s="55">
        <v>655245181479.49915</v>
      </c>
      <c r="U46" s="55">
        <v>46476565012.019951</v>
      </c>
      <c r="V46" s="57">
        <v>16569516918.530005</v>
      </c>
      <c r="W46" s="58">
        <v>34.491418726675491</v>
      </c>
      <c r="X46" s="59">
        <v>624454159793.81958</v>
      </c>
      <c r="Y46" s="58">
        <v>31.819466665233289</v>
      </c>
      <c r="Z46" s="60">
        <v>60698069779.170006</v>
      </c>
      <c r="AA46" s="58">
        <v>65.982653239607771</v>
      </c>
      <c r="AB46" s="61">
        <v>1368016</v>
      </c>
    </row>
    <row r="47" spans="1:28" s="66" customFormat="1" ht="15.75" x14ac:dyDescent="0.25">
      <c r="A47" s="36">
        <v>45170</v>
      </c>
      <c r="B47" s="54">
        <v>876775322548.59058</v>
      </c>
      <c r="C47" s="54">
        <v>735416365008.08911</v>
      </c>
      <c r="D47" s="54">
        <v>283459994146.94153</v>
      </c>
      <c r="E47" s="55">
        <v>835134643986.59058</v>
      </c>
      <c r="F47" s="55">
        <v>701920327482.03906</v>
      </c>
      <c r="G47" s="55">
        <v>283271581548.27002</v>
      </c>
      <c r="H47" s="55">
        <v>41640678562</v>
      </c>
      <c r="I47" s="55">
        <v>33496037526.050003</v>
      </c>
      <c r="J47" s="55">
        <v>188412598.6715</v>
      </c>
      <c r="K47" s="55"/>
      <c r="L47" s="55">
        <v>341965.93689665996</v>
      </c>
      <c r="M47" s="56"/>
      <c r="N47" s="55">
        <v>476720183886.25995</v>
      </c>
      <c r="O47" s="55">
        <v>70087800128.539993</v>
      </c>
      <c r="P47" s="55">
        <v>116650035461.17998</v>
      </c>
      <c r="Q47" s="55">
        <v>38462308006.06002</v>
      </c>
      <c r="R47" s="55">
        <v>118668523538.29002</v>
      </c>
      <c r="S47" s="55">
        <v>108550108134.60002</v>
      </c>
      <c r="T47" s="55">
        <v>655439763294.81909</v>
      </c>
      <c r="U47" s="55">
        <v>46480564187.219948</v>
      </c>
      <c r="V47" s="57">
        <v>16569516918.530005</v>
      </c>
      <c r="W47" s="58">
        <v>34.491418726675491</v>
      </c>
      <c r="X47" s="59">
        <v>624618820430.3396</v>
      </c>
      <c r="Y47" s="58">
        <v>31.817134315595315</v>
      </c>
      <c r="Z47" s="60">
        <v>60731990133.170006</v>
      </c>
      <c r="AA47" s="58">
        <v>65.983125112638618</v>
      </c>
      <c r="AB47" s="61">
        <v>1368129</v>
      </c>
    </row>
    <row r="48" spans="1:28" s="66" customFormat="1" ht="15.75" x14ac:dyDescent="0.25">
      <c r="A48" s="36">
        <v>45177</v>
      </c>
      <c r="B48" s="54">
        <v>877206517856.45056</v>
      </c>
      <c r="C48" s="54">
        <v>735771311012.52917</v>
      </c>
      <c r="D48" s="54">
        <v>282951130657.33191</v>
      </c>
      <c r="E48" s="55">
        <v>835565839294.45056</v>
      </c>
      <c r="F48" s="55">
        <v>702275273486.47913</v>
      </c>
      <c r="G48" s="55">
        <v>282762718058.6604</v>
      </c>
      <c r="H48" s="55">
        <v>41640678562</v>
      </c>
      <c r="I48" s="55">
        <v>33496037526.050003</v>
      </c>
      <c r="J48" s="55">
        <v>188412598.6715</v>
      </c>
      <c r="K48" s="55"/>
      <c r="L48" s="55">
        <v>341386.74150852015</v>
      </c>
      <c r="M48" s="56"/>
      <c r="N48" s="55">
        <v>477019963273.54999</v>
      </c>
      <c r="O48" s="55">
        <v>70098887382.389999</v>
      </c>
      <c r="P48" s="55">
        <v>116634030619.47998</v>
      </c>
      <c r="Q48" s="55">
        <v>38522392211.06002</v>
      </c>
      <c r="R48" s="55">
        <v>118751516644.29002</v>
      </c>
      <c r="S48" s="55">
        <v>108621279593.45003</v>
      </c>
      <c r="T48" s="55">
        <v>655794709299.25916</v>
      </c>
      <c r="U48" s="55">
        <v>46480564187.219955</v>
      </c>
      <c r="V48" s="57">
        <v>16569516918.530006</v>
      </c>
      <c r="W48" s="58">
        <v>34.494459302646874</v>
      </c>
      <c r="X48" s="59">
        <v>624875221195.69958</v>
      </c>
      <c r="Y48" s="58">
        <v>31.813614348612539</v>
      </c>
      <c r="Z48" s="60">
        <v>60830535372.25</v>
      </c>
      <c r="AA48" s="58">
        <v>65.955176010202706</v>
      </c>
      <c r="AB48" s="61">
        <v>1368314</v>
      </c>
    </row>
    <row r="49" spans="1:28" s="66" customFormat="1" ht="16.5" customHeight="1" x14ac:dyDescent="0.25">
      <c r="A49" s="36">
        <v>45184</v>
      </c>
      <c r="B49" s="54">
        <v>877656743467.17065</v>
      </c>
      <c r="C49" s="54">
        <v>736147904560.66943</v>
      </c>
      <c r="D49" s="54">
        <v>281464140384.6745</v>
      </c>
      <c r="E49" s="55">
        <v>836016064905.17065</v>
      </c>
      <c r="F49" s="55">
        <v>702651867034.61938</v>
      </c>
      <c r="G49" s="55">
        <v>281322194118.02002</v>
      </c>
      <c r="H49" s="55">
        <v>41640678562</v>
      </c>
      <c r="I49" s="55">
        <v>33496037526.050003</v>
      </c>
      <c r="J49" s="55">
        <v>141946266.65449998</v>
      </c>
      <c r="K49" s="55"/>
      <c r="L49" s="55">
        <v>339635.68937454087</v>
      </c>
      <c r="M49" s="56"/>
      <c r="N49" s="55">
        <v>477515922386.28998</v>
      </c>
      <c r="O49" s="55">
        <v>69961359960.080002</v>
      </c>
      <c r="P49" s="55">
        <v>116588010705.73999</v>
      </c>
      <c r="Q49" s="55">
        <v>38586573982.510017</v>
      </c>
      <c r="R49" s="55">
        <v>118671740770.98003</v>
      </c>
      <c r="S49" s="55">
        <v>108547933942.59004</v>
      </c>
      <c r="T49" s="55">
        <v>656171302847.39929</v>
      </c>
      <c r="U49" s="55">
        <v>46480564187.219955</v>
      </c>
      <c r="V49" s="57">
        <v>16569516918.530003</v>
      </c>
      <c r="W49" s="58">
        <v>34.507166082176724</v>
      </c>
      <c r="X49" s="59">
        <v>625150464629.83972</v>
      </c>
      <c r="Y49" s="58">
        <v>31.809079305421115</v>
      </c>
      <c r="Z49" s="60">
        <v>60931885486.25</v>
      </c>
      <c r="AA49" s="58">
        <v>65.933797123054731</v>
      </c>
      <c r="AB49" s="61">
        <v>1368505</v>
      </c>
    </row>
    <row r="50" spans="1:28" s="66" customFormat="1" ht="15.75" x14ac:dyDescent="0.25">
      <c r="A50" s="36">
        <v>45191</v>
      </c>
      <c r="B50" s="54">
        <v>878363630933.65063</v>
      </c>
      <c r="C50" s="54">
        <v>736738322712.85938</v>
      </c>
      <c r="D50" s="54">
        <v>280714804462.02454</v>
      </c>
      <c r="E50" s="55">
        <v>836722952371.65063</v>
      </c>
      <c r="F50" s="55">
        <v>703242285186.80933</v>
      </c>
      <c r="G50" s="55">
        <v>280572858195.37006</v>
      </c>
      <c r="H50" s="55">
        <v>41640678562</v>
      </c>
      <c r="I50" s="55">
        <v>33496037526.050003</v>
      </c>
      <c r="J50" s="55">
        <v>141946266.65449998</v>
      </c>
      <c r="K50" s="55"/>
      <c r="L50" s="55">
        <v>338829.64589405042</v>
      </c>
      <c r="M50" s="56"/>
      <c r="N50" s="55">
        <v>477631402294.58002</v>
      </c>
      <c r="O50" s="55">
        <v>70327236922.910034</v>
      </c>
      <c r="P50" s="55">
        <v>117003363784.87997</v>
      </c>
      <c r="Q50" s="55">
        <v>38280282184.440018</v>
      </c>
      <c r="R50" s="55">
        <v>118759115879.46004</v>
      </c>
      <c r="S50" s="55">
        <v>108607519107.35007</v>
      </c>
      <c r="T50" s="55">
        <v>656761720999.58923</v>
      </c>
      <c r="U50" s="55">
        <v>46480564187.219955</v>
      </c>
      <c r="V50" s="57">
        <v>16569516918.530005</v>
      </c>
      <c r="W50" s="58">
        <v>34.513292898637296</v>
      </c>
      <c r="X50" s="59">
        <v>625516434076.32959</v>
      </c>
      <c r="Y50" s="58">
        <v>31.803971667150222</v>
      </c>
      <c r="Z50" s="60">
        <v>61156334191.949997</v>
      </c>
      <c r="AA50" s="58">
        <v>66.00521065986247</v>
      </c>
      <c r="AB50" s="61">
        <v>1368738</v>
      </c>
    </row>
    <row r="51" spans="1:28" s="66" customFormat="1" ht="15.75" x14ac:dyDescent="0.25">
      <c r="A51" s="36">
        <v>45198</v>
      </c>
      <c r="B51" s="54">
        <v>879187411580.83057</v>
      </c>
      <c r="C51" s="54">
        <v>737421390081.90906</v>
      </c>
      <c r="D51" s="54">
        <v>280759757725.46423</v>
      </c>
      <c r="E51" s="55">
        <v>837546733018.83057</v>
      </c>
      <c r="F51" s="55">
        <v>703925352555.85901</v>
      </c>
      <c r="G51" s="55">
        <v>280617811458.80975</v>
      </c>
      <c r="H51" s="55">
        <v>41640678562</v>
      </c>
      <c r="I51" s="55">
        <v>33496037526.050003</v>
      </c>
      <c r="J51" s="55">
        <v>141946266.65449998</v>
      </c>
      <c r="K51" s="55"/>
      <c r="L51" s="55">
        <v>338913.39133129996</v>
      </c>
      <c r="M51" s="56"/>
      <c r="N51" s="55">
        <v>478075814361.71997</v>
      </c>
      <c r="O51" s="55">
        <v>70345294985.070038</v>
      </c>
      <c r="P51" s="55">
        <v>116791160578.00996</v>
      </c>
      <c r="Q51" s="55">
        <v>38713082631.06002</v>
      </c>
      <c r="R51" s="55">
        <v>119276110145.10004</v>
      </c>
      <c r="S51" s="55">
        <v>109058377616.13007</v>
      </c>
      <c r="T51" s="55">
        <v>657401461341.99915</v>
      </c>
      <c r="U51" s="55">
        <v>46523891213.859955</v>
      </c>
      <c r="V51" s="57">
        <v>16569516918.530005</v>
      </c>
      <c r="W51" s="58">
        <v>34.516358309220443</v>
      </c>
      <c r="X51" s="59">
        <v>625930603319.72961</v>
      </c>
      <c r="Y51" s="58">
        <v>31.80040534907512</v>
      </c>
      <c r="Z51" s="60">
        <v>61425232317.599998</v>
      </c>
      <c r="AA51" s="58">
        <v>66.070031020287701</v>
      </c>
      <c r="AB51" s="61">
        <v>1368984</v>
      </c>
    </row>
    <row r="52" spans="1:28" s="66" customFormat="1" ht="15.75" x14ac:dyDescent="0.25">
      <c r="A52" s="36">
        <v>45205</v>
      </c>
      <c r="B52" s="54">
        <v>879856332405.96069</v>
      </c>
      <c r="C52" s="54">
        <v>737969949485.10925</v>
      </c>
      <c r="D52" s="54">
        <v>279946493460.284</v>
      </c>
      <c r="E52" s="55">
        <v>838215653843.96069</v>
      </c>
      <c r="F52" s="55">
        <v>704473911959.0592</v>
      </c>
      <c r="G52" s="55">
        <v>279804547193.62952</v>
      </c>
      <c r="H52" s="55">
        <v>41640678562</v>
      </c>
      <c r="I52" s="55">
        <v>33496037526.050003</v>
      </c>
      <c r="J52" s="55">
        <v>141946266.65449998</v>
      </c>
      <c r="K52" s="55"/>
      <c r="L52" s="55">
        <v>337970.27231616003</v>
      </c>
      <c r="M52" s="56"/>
      <c r="N52" s="55">
        <v>478834951161.85974</v>
      </c>
      <c r="O52" s="55">
        <v>69953598817.850021</v>
      </c>
      <c r="P52" s="55">
        <v>117886940636.91997</v>
      </c>
      <c r="Q52" s="55">
        <v>37798421342.430023</v>
      </c>
      <c r="R52" s="55">
        <v>117834151512.97002</v>
      </c>
      <c r="S52" s="55">
        <v>107752020160.28006</v>
      </c>
      <c r="T52" s="55">
        <v>657950020745.19922</v>
      </c>
      <c r="U52" s="55">
        <v>46523891213.859955</v>
      </c>
      <c r="V52" s="57">
        <v>16569516918.530005</v>
      </c>
      <c r="W52" s="58">
        <v>34.516619028951823</v>
      </c>
      <c r="X52" s="59">
        <v>626262655181.77954</v>
      </c>
      <c r="Y52" s="58">
        <v>31.796864054163741</v>
      </c>
      <c r="Z52" s="60">
        <v>61641739858.749985</v>
      </c>
      <c r="AA52" s="58">
        <v>66.115365467293515</v>
      </c>
      <c r="AB52" s="61">
        <v>1369176</v>
      </c>
    </row>
    <row r="53" spans="1:28" s="66" customFormat="1" ht="15.75" x14ac:dyDescent="0.25">
      <c r="A53" s="36">
        <v>45212</v>
      </c>
      <c r="B53" s="54">
        <v>880191154099.0708</v>
      </c>
      <c r="C53" s="54">
        <v>738247734271.24927</v>
      </c>
      <c r="D53" s="54">
        <v>278511181891.55774</v>
      </c>
      <c r="E53" s="55">
        <v>838550475537.0708</v>
      </c>
      <c r="F53" s="55">
        <v>704751696745.19922</v>
      </c>
      <c r="G53" s="55">
        <v>278407430971.40973</v>
      </c>
      <c r="H53" s="55">
        <v>41640678562</v>
      </c>
      <c r="I53" s="55">
        <v>33496037526.050003</v>
      </c>
      <c r="J53" s="55">
        <v>103750920.14800002</v>
      </c>
      <c r="K53" s="55"/>
      <c r="L53" s="55">
        <v>336299.03201243037</v>
      </c>
      <c r="M53" s="56"/>
      <c r="N53" s="55">
        <v>478459853137.09979</v>
      </c>
      <c r="O53" s="55">
        <v>70580834181.650009</v>
      </c>
      <c r="P53" s="55">
        <v>117285407195.38997</v>
      </c>
      <c r="Q53" s="55">
        <v>38425602231.06002</v>
      </c>
      <c r="R53" s="55">
        <v>119234951658.07004</v>
      </c>
      <c r="S53" s="55">
        <v>109006436412.71004</v>
      </c>
      <c r="T53" s="55">
        <v>658227805531.33911</v>
      </c>
      <c r="U53" s="55">
        <v>46523891213.859955</v>
      </c>
      <c r="V53" s="57">
        <v>16569516918.530006</v>
      </c>
      <c r="W53" s="58">
        <v>34.519054575717114</v>
      </c>
      <c r="X53" s="59">
        <v>626484219667.24951</v>
      </c>
      <c r="Y53" s="58">
        <v>31.794093163863227</v>
      </c>
      <c r="Z53" s="60">
        <v>61697960159.419991</v>
      </c>
      <c r="AA53" s="58">
        <v>66.116652452839176</v>
      </c>
      <c r="AB53" s="61">
        <v>1369301</v>
      </c>
    </row>
    <row r="54" spans="1:28" s="66" customFormat="1" ht="15.75" x14ac:dyDescent="0.25">
      <c r="A54" s="36">
        <v>45219</v>
      </c>
      <c r="B54" s="54">
        <v>880547548358.58093</v>
      </c>
      <c r="C54" s="54">
        <v>738547412090.87927</v>
      </c>
      <c r="D54" s="54">
        <v>277839821119.15802</v>
      </c>
      <c r="E54" s="55">
        <v>838906869796.58093</v>
      </c>
      <c r="F54" s="55">
        <v>705051374564.82922</v>
      </c>
      <c r="G54" s="55">
        <v>277736070199.01001</v>
      </c>
      <c r="H54" s="55">
        <v>41640678562</v>
      </c>
      <c r="I54" s="55">
        <v>33496037526.050003</v>
      </c>
      <c r="J54" s="55">
        <v>103750920.14800002</v>
      </c>
      <c r="K54" s="55"/>
      <c r="L54" s="55">
        <v>335407.54704822117</v>
      </c>
      <c r="M54" s="56"/>
      <c r="N54" s="55">
        <v>478583115802.9599</v>
      </c>
      <c r="O54" s="55">
        <v>70733976921.190018</v>
      </c>
      <c r="P54" s="55">
        <v>117181842494.51994</v>
      </c>
      <c r="Q54" s="55">
        <v>38552439346.160019</v>
      </c>
      <c r="R54" s="55">
        <v>119552458450.27002</v>
      </c>
      <c r="S54" s="55">
        <v>109286416267.35005</v>
      </c>
      <c r="T54" s="55">
        <v>658519440217.4292</v>
      </c>
      <c r="U54" s="55">
        <v>46531934347.399948</v>
      </c>
      <c r="V54" s="57">
        <v>16569516918.530005</v>
      </c>
      <c r="W54" s="58">
        <v>34.51944203420679</v>
      </c>
      <c r="X54" s="59">
        <v>626710310945.27942</v>
      </c>
      <c r="Y54" s="58">
        <v>31.79097846077417</v>
      </c>
      <c r="Z54" s="60">
        <v>61771546701.019989</v>
      </c>
      <c r="AA54" s="58">
        <v>66.10039736683602</v>
      </c>
      <c r="AB54" s="61">
        <v>1369436</v>
      </c>
    </row>
    <row r="55" spans="1:28" s="66" customFormat="1" ht="15.75" x14ac:dyDescent="0.25">
      <c r="A55" s="36">
        <v>45226</v>
      </c>
      <c r="B55" s="54">
        <v>881044111866.08057</v>
      </c>
      <c r="C55" s="54">
        <v>738963509800.74915</v>
      </c>
      <c r="D55" s="54">
        <v>277748428547.77777</v>
      </c>
      <c r="E55" s="55">
        <v>839403433304.08057</v>
      </c>
      <c r="F55" s="55">
        <v>705467472274.6991</v>
      </c>
      <c r="G55" s="55">
        <v>277644677627.62976</v>
      </c>
      <c r="H55" s="55">
        <v>41640678562</v>
      </c>
      <c r="I55" s="55">
        <v>33496037526.050003</v>
      </c>
      <c r="J55" s="55">
        <v>103750920.14800002</v>
      </c>
      <c r="K55" s="55"/>
      <c r="L55" s="55">
        <v>335278.9621452202</v>
      </c>
      <c r="M55" s="56"/>
      <c r="N55" s="55">
        <v>479420253093.54993</v>
      </c>
      <c r="O55" s="55">
        <v>70226138438.390015</v>
      </c>
      <c r="P55" s="55">
        <v>117731612266.60992</v>
      </c>
      <c r="Q55" s="55">
        <v>38089468476.150017</v>
      </c>
      <c r="R55" s="55">
        <v>118440785828.85004</v>
      </c>
      <c r="S55" s="55">
        <v>108315606914.54005</v>
      </c>
      <c r="T55" s="55">
        <v>658935537927.29895</v>
      </c>
      <c r="U55" s="55">
        <v>46531934347.399948</v>
      </c>
      <c r="V55" s="57">
        <v>16569516918.530005</v>
      </c>
      <c r="W55" s="58">
        <v>34.520345572920299</v>
      </c>
      <c r="X55" s="59">
        <v>626984674883.06946</v>
      </c>
      <c r="Y55" s="58">
        <v>31.787815486390112</v>
      </c>
      <c r="Z55" s="60">
        <v>61913280473.099998</v>
      </c>
      <c r="AA55" s="58">
        <v>66.145421358540375</v>
      </c>
      <c r="AB55" s="61">
        <v>1369613</v>
      </c>
    </row>
    <row r="56" spans="1:28" s="66" customFormat="1" ht="15.75" x14ac:dyDescent="0.25">
      <c r="A56" s="36">
        <v>45233</v>
      </c>
      <c r="B56" s="54">
        <v>881552665207.10083</v>
      </c>
      <c r="C56" s="54">
        <v>739380148678.57922</v>
      </c>
      <c r="D56" s="54">
        <v>277894733675.10773</v>
      </c>
      <c r="E56" s="55">
        <v>839911986645.10083</v>
      </c>
      <c r="F56" s="55">
        <v>705884111152.52917</v>
      </c>
      <c r="G56" s="55">
        <v>277790982754.95972</v>
      </c>
      <c r="H56" s="55">
        <v>41640678562</v>
      </c>
      <c r="I56" s="55">
        <v>33496037526.050003</v>
      </c>
      <c r="J56" s="55">
        <v>103750920.14800002</v>
      </c>
      <c r="K56" s="55"/>
      <c r="L56" s="55">
        <v>335414.1173800503</v>
      </c>
      <c r="M56" s="56"/>
      <c r="N56" s="55">
        <v>479016726147.97992</v>
      </c>
      <c r="O56" s="55">
        <v>70885685261.790009</v>
      </c>
      <c r="P56" s="55">
        <v>117478779111.69994</v>
      </c>
      <c r="Q56" s="55">
        <v>38502920631.06002</v>
      </c>
      <c r="R56" s="55">
        <v>119686054164.12004</v>
      </c>
      <c r="S56" s="55">
        <v>109388605892.85004</v>
      </c>
      <c r="T56" s="55">
        <v>659352176805.12915</v>
      </c>
      <c r="U56" s="55">
        <v>46531934347.399948</v>
      </c>
      <c r="V56" s="57">
        <v>16569516918.530003</v>
      </c>
      <c r="W56" s="58">
        <v>34.521214638691539</v>
      </c>
      <c r="X56" s="59">
        <v>627355671260.89966</v>
      </c>
      <c r="Y56" s="58">
        <v>31.786344681058555</v>
      </c>
      <c r="Z56" s="60">
        <v>61958922973.100021</v>
      </c>
      <c r="AA56" s="58">
        <v>66.138096628338829</v>
      </c>
      <c r="AB56" s="61">
        <v>1369795</v>
      </c>
    </row>
    <row r="57" spans="1:28" s="66" customFormat="1" ht="15.75" x14ac:dyDescent="0.25">
      <c r="A57" s="36">
        <v>45240</v>
      </c>
      <c r="B57" s="54">
        <v>881740576158.78088</v>
      </c>
      <c r="C57" s="54">
        <v>739539649483.72937</v>
      </c>
      <c r="D57" s="54">
        <v>277053525275.65765</v>
      </c>
      <c r="E57" s="55">
        <v>840099897596.78088</v>
      </c>
      <c r="F57" s="55">
        <v>706043611957.67932</v>
      </c>
      <c r="G57" s="55">
        <v>276949774355.50964</v>
      </c>
      <c r="H57" s="55">
        <v>41640678562</v>
      </c>
      <c r="I57" s="55">
        <v>33496037526.050003</v>
      </c>
      <c r="J57" s="55">
        <v>103750920.14800002</v>
      </c>
      <c r="K57" s="55"/>
      <c r="L57" s="55">
        <v>334379.71394952037</v>
      </c>
      <c r="M57" s="56"/>
      <c r="N57" s="55">
        <v>479623113977.52991</v>
      </c>
      <c r="O57" s="55">
        <v>70418442940.639999</v>
      </c>
      <c r="P57" s="55">
        <v>117857839083.01993</v>
      </c>
      <c r="Q57" s="55">
        <v>38144215956.490021</v>
      </c>
      <c r="R57" s="55">
        <v>118755985942.77003</v>
      </c>
      <c r="S57" s="55">
        <v>108562658897.13004</v>
      </c>
      <c r="T57" s="55">
        <v>659511677610.27905</v>
      </c>
      <c r="U57" s="55">
        <v>46531934347.399948</v>
      </c>
      <c r="V57" s="57">
        <v>16569516918.530005</v>
      </c>
      <c r="W57" s="58">
        <v>34.529759546831976</v>
      </c>
      <c r="X57" s="59">
        <v>627462539827.65955</v>
      </c>
      <c r="Y57" s="58">
        <v>31.785319764754327</v>
      </c>
      <c r="Z57" s="60">
        <v>62011555211.489998</v>
      </c>
      <c r="AA57" s="58">
        <v>66.151153221633976</v>
      </c>
      <c r="AB57" s="61">
        <v>1369892</v>
      </c>
    </row>
    <row r="58" spans="1:28" s="66" customFormat="1" ht="15.75" x14ac:dyDescent="0.25">
      <c r="A58" s="36">
        <v>45247</v>
      </c>
      <c r="B58" s="54">
        <v>882159702287.54089</v>
      </c>
      <c r="C58" s="54">
        <v>739893996584.10938</v>
      </c>
      <c r="D58" s="54">
        <v>270678635109.08807</v>
      </c>
      <c r="E58" s="55">
        <v>840519023725.54089</v>
      </c>
      <c r="F58" s="55">
        <v>706397959058.05933</v>
      </c>
      <c r="G58" s="55">
        <v>270574884188.94006</v>
      </c>
      <c r="H58" s="55">
        <v>41640678562</v>
      </c>
      <c r="I58" s="55">
        <v>33496037526.050003</v>
      </c>
      <c r="J58" s="55">
        <v>103750920.14800002</v>
      </c>
      <c r="K58" s="55"/>
      <c r="L58" s="55">
        <v>326409.5917416804</v>
      </c>
      <c r="M58" s="56"/>
      <c r="N58" s="55">
        <v>479170656133.90991</v>
      </c>
      <c r="O58" s="55">
        <v>71134178884.639999</v>
      </c>
      <c r="P58" s="55">
        <v>117396634770.56996</v>
      </c>
      <c r="Q58" s="55">
        <v>38696489268.940018</v>
      </c>
      <c r="R58" s="55">
        <v>120185641387.42003</v>
      </c>
      <c r="S58" s="55">
        <v>109830668153.58003</v>
      </c>
      <c r="T58" s="55">
        <v>659866024710.65918</v>
      </c>
      <c r="U58" s="55">
        <v>46531934347.399933</v>
      </c>
      <c r="V58" s="57">
        <v>16569516918.530003</v>
      </c>
      <c r="W58" s="58">
        <v>34.543664599171933</v>
      </c>
      <c r="X58" s="59">
        <v>627670089735.53967</v>
      </c>
      <c r="Y58" s="58">
        <v>31.783049466208251</v>
      </c>
      <c r="Z58" s="60">
        <v>62158352403.990005</v>
      </c>
      <c r="AA58" s="58">
        <v>66.117094127052226</v>
      </c>
      <c r="AB58" s="61">
        <v>1370011</v>
      </c>
    </row>
    <row r="59" spans="1:28" s="66" customFormat="1" ht="15.75" x14ac:dyDescent="0.25">
      <c r="A59" s="36">
        <v>45254</v>
      </c>
      <c r="B59" s="54">
        <v>882604279556.47083</v>
      </c>
      <c r="C59" s="54">
        <v>740265686213.71924</v>
      </c>
      <c r="D59" s="54">
        <v>270031859169.60126</v>
      </c>
      <c r="E59" s="55">
        <v>840963600994.47083</v>
      </c>
      <c r="F59" s="55">
        <v>706769648687.66919</v>
      </c>
      <c r="G59" s="55">
        <v>269959779820.23026</v>
      </c>
      <c r="H59" s="55">
        <v>41640678562</v>
      </c>
      <c r="I59" s="55">
        <v>33496037526.050003</v>
      </c>
      <c r="J59" s="55">
        <v>72079349.371000022</v>
      </c>
      <c r="K59" s="55"/>
      <c r="L59" s="55">
        <v>325556.86113584996</v>
      </c>
      <c r="M59" s="56"/>
      <c r="N59" s="55">
        <v>479485441439.12994</v>
      </c>
      <c r="O59" s="55">
        <v>70707571648.639999</v>
      </c>
      <c r="P59" s="55">
        <v>118470095401.69995</v>
      </c>
      <c r="Q59" s="55">
        <v>38106540198.20002</v>
      </c>
      <c r="R59" s="55">
        <v>119072770460.39003</v>
      </c>
      <c r="S59" s="55">
        <v>108814111846.84003</v>
      </c>
      <c r="T59" s="55">
        <v>660237714340.26904</v>
      </c>
      <c r="U59" s="55">
        <v>46531934347.399933</v>
      </c>
      <c r="V59" s="57">
        <v>16569516918.530006</v>
      </c>
      <c r="W59" s="58">
        <v>34.558734653641707</v>
      </c>
      <c r="X59" s="59">
        <v>627976789829.80969</v>
      </c>
      <c r="Y59" s="58">
        <v>31.779376627779993</v>
      </c>
      <c r="Z59" s="60">
        <v>62223341939.329987</v>
      </c>
      <c r="AA59" s="58">
        <v>66.086483529768586</v>
      </c>
      <c r="AB59" s="61">
        <v>1370172</v>
      </c>
    </row>
    <row r="60" spans="1:28" s="66" customFormat="1" ht="15.75" x14ac:dyDescent="0.25">
      <c r="A60" s="36">
        <v>45261</v>
      </c>
      <c r="B60" s="54">
        <v>883139691823.6709</v>
      </c>
      <c r="C60" s="54">
        <v>740719917918.72949</v>
      </c>
      <c r="D60" s="54">
        <v>269611129088.38077</v>
      </c>
      <c r="E60" s="55">
        <v>841499013261.6709</v>
      </c>
      <c r="F60" s="55">
        <v>707223880392.67944</v>
      </c>
      <c r="G60" s="55">
        <v>269539049739.00977</v>
      </c>
      <c r="H60" s="55">
        <v>41640678562</v>
      </c>
      <c r="I60" s="55">
        <v>33496037526.050003</v>
      </c>
      <c r="J60" s="55">
        <v>72079349.371000022</v>
      </c>
      <c r="K60" s="55"/>
      <c r="L60" s="55">
        <v>325025.88582997961</v>
      </c>
      <c r="M60" s="56"/>
      <c r="N60" s="55">
        <v>479747311703.02991</v>
      </c>
      <c r="O60" s="55">
        <v>70730041097.589981</v>
      </c>
      <c r="P60" s="55">
        <v>118134407901.38995</v>
      </c>
      <c r="Q60" s="55">
        <v>38612119690.670013</v>
      </c>
      <c r="R60" s="55">
        <v>119596300092.02005</v>
      </c>
      <c r="S60" s="55">
        <v>109342160788.26003</v>
      </c>
      <c r="T60" s="55">
        <v>660678084053.11914</v>
      </c>
      <c r="U60" s="55">
        <v>46545796339.559944</v>
      </c>
      <c r="V60" s="57">
        <v>16572593793.530008</v>
      </c>
      <c r="W60" s="58">
        <v>34.557965105624881</v>
      </c>
      <c r="X60" s="59">
        <v>628269041026.51965</v>
      </c>
      <c r="Y60" s="58">
        <v>31.775648375029068</v>
      </c>
      <c r="Z60" s="60">
        <v>62382245572.629982</v>
      </c>
      <c r="AA60" s="58">
        <v>66.088156596201841</v>
      </c>
      <c r="AB60" s="61">
        <v>1370332</v>
      </c>
    </row>
    <row r="61" spans="1:28" s="66" customFormat="1" ht="15.75" x14ac:dyDescent="0.25">
      <c r="A61" s="36">
        <v>45268</v>
      </c>
      <c r="B61" s="54">
        <v>883621898924.70056</v>
      </c>
      <c r="C61" s="54">
        <v>741129912180.1189</v>
      </c>
      <c r="D61" s="54">
        <v>268797773248.08051</v>
      </c>
      <c r="E61" s="55">
        <v>841981220362.70056</v>
      </c>
      <c r="F61" s="55">
        <v>707633874654.06885</v>
      </c>
      <c r="G61" s="55">
        <v>268725693898.7095</v>
      </c>
      <c r="H61" s="55">
        <v>41640678562</v>
      </c>
      <c r="I61" s="55">
        <v>33496037526.050003</v>
      </c>
      <c r="J61" s="55">
        <v>72079349.371000022</v>
      </c>
      <c r="K61" s="55"/>
      <c r="L61" s="55">
        <v>324018.1184416099</v>
      </c>
      <c r="M61" s="56"/>
      <c r="N61" s="55">
        <v>479343824478.64008</v>
      </c>
      <c r="O61" s="55">
        <v>71474989889.23999</v>
      </c>
      <c r="P61" s="55">
        <v>117855301971.12996</v>
      </c>
      <c r="Q61" s="55">
        <v>38959758315.06002</v>
      </c>
      <c r="R61" s="55">
        <v>120891193493.12004</v>
      </c>
      <c r="S61" s="55">
        <v>110434748204.30002</v>
      </c>
      <c r="T61" s="55">
        <v>661070409075.62878</v>
      </c>
      <c r="U61" s="55">
        <v>46563465578.439934</v>
      </c>
      <c r="V61" s="57">
        <v>16572593793.530006</v>
      </c>
      <c r="W61" s="58">
        <v>34.585963456744857</v>
      </c>
      <c r="X61" s="59">
        <v>628634834177.41943</v>
      </c>
      <c r="Y61" s="58">
        <v>31.771070993975794</v>
      </c>
      <c r="Z61" s="60">
        <v>62426446683.120003</v>
      </c>
      <c r="AA61" s="58">
        <v>66.077841248290753</v>
      </c>
      <c r="AB61" s="61">
        <v>1370555</v>
      </c>
    </row>
    <row r="62" spans="1:28" s="66" customFormat="1" ht="15.75" x14ac:dyDescent="0.25">
      <c r="A62" s="36">
        <v>45275</v>
      </c>
      <c r="B62" s="54">
        <v>884147902064.1604</v>
      </c>
      <c r="C62" s="54">
        <v>741570809442.00903</v>
      </c>
      <c r="D62" s="54">
        <v>266714923107.38074</v>
      </c>
      <c r="E62" s="55">
        <v>842507223502.1604</v>
      </c>
      <c r="F62" s="55">
        <v>708074771915.95898</v>
      </c>
      <c r="G62" s="55">
        <v>266642843758.00974</v>
      </c>
      <c r="H62" s="55">
        <v>41640678562</v>
      </c>
      <c r="I62" s="55">
        <v>33496037526.050003</v>
      </c>
      <c r="J62" s="55">
        <v>72079349.371000022</v>
      </c>
      <c r="K62" s="55"/>
      <c r="L62" s="55">
        <v>321448.39349062019</v>
      </c>
      <c r="M62" s="56"/>
      <c r="N62" s="55">
        <v>479614201845.13</v>
      </c>
      <c r="O62" s="55">
        <v>71558710239.689987</v>
      </c>
      <c r="P62" s="55">
        <v>117893883810.77994</v>
      </c>
      <c r="Q62" s="55">
        <v>39007976020.360016</v>
      </c>
      <c r="R62" s="55">
        <v>121056108478.50002</v>
      </c>
      <c r="S62" s="55">
        <v>110566686260.05002</v>
      </c>
      <c r="T62" s="55">
        <v>661511306337.51892</v>
      </c>
      <c r="U62" s="55">
        <v>46563465578.439926</v>
      </c>
      <c r="V62" s="57">
        <v>16572593793.530008</v>
      </c>
      <c r="W62" s="58">
        <v>34.590224274386294</v>
      </c>
      <c r="X62" s="59">
        <v>628998946544.55957</v>
      </c>
      <c r="Y62" s="58">
        <v>31.766826109472859</v>
      </c>
      <c r="Z62" s="60">
        <v>62503231577.869987</v>
      </c>
      <c r="AA62" s="58">
        <v>66.074892122783083</v>
      </c>
      <c r="AB62" s="61">
        <v>1370721</v>
      </c>
    </row>
    <row r="63" spans="1:28" s="66" customFormat="1" ht="15.75" x14ac:dyDescent="0.25">
      <c r="A63" s="36">
        <v>45282</v>
      </c>
      <c r="B63" s="54">
        <v>884911401269.05054</v>
      </c>
      <c r="C63" s="54">
        <v>742212053387.01892</v>
      </c>
      <c r="D63" s="54">
        <v>263657029118.08044</v>
      </c>
      <c r="E63" s="55">
        <v>843270722707.05054</v>
      </c>
      <c r="F63" s="55">
        <v>708716015860.96887</v>
      </c>
      <c r="G63" s="55">
        <v>263606750493.59995</v>
      </c>
      <c r="H63" s="55">
        <v>41640678562</v>
      </c>
      <c r="I63" s="55">
        <v>33496037526.050003</v>
      </c>
      <c r="J63" s="55">
        <v>50278624.480500005</v>
      </c>
      <c r="K63" s="55"/>
      <c r="L63" s="55">
        <v>318195.6720448694</v>
      </c>
      <c r="M63" s="56"/>
      <c r="N63" s="55">
        <v>480014117514.53998</v>
      </c>
      <c r="O63" s="55">
        <v>71596073447.289993</v>
      </c>
      <c r="P63" s="55">
        <v>118012855351.87997</v>
      </c>
      <c r="Q63" s="55">
        <v>39092969547.260017</v>
      </c>
      <c r="R63" s="55">
        <v>121186047805.48003</v>
      </c>
      <c r="S63" s="55">
        <v>110689042994.55002</v>
      </c>
      <c r="T63" s="55">
        <v>662140507520.77869</v>
      </c>
      <c r="U63" s="55">
        <v>46575508340.189941</v>
      </c>
      <c r="V63" s="57">
        <v>16572593793.530008</v>
      </c>
      <c r="W63" s="58">
        <v>34.594344963966385</v>
      </c>
      <c r="X63" s="59">
        <v>629412512921.56958</v>
      </c>
      <c r="Y63" s="58">
        <v>31.761614514902345</v>
      </c>
      <c r="Z63" s="60">
        <v>62730909145.869995</v>
      </c>
      <c r="AA63" s="58">
        <v>66.119159413875039</v>
      </c>
      <c r="AB63" s="61">
        <v>1370938</v>
      </c>
    </row>
    <row r="64" spans="1:28" s="66" customFormat="1" ht="15.75" x14ac:dyDescent="0.25">
      <c r="A64" s="36">
        <v>45289</v>
      </c>
      <c r="B64" s="54">
        <v>885989367002.00061</v>
      </c>
      <c r="C64" s="54">
        <v>743124141107.64893</v>
      </c>
      <c r="D64" s="54">
        <v>263850734035.01041</v>
      </c>
      <c r="E64" s="55">
        <v>844348688440.00061</v>
      </c>
      <c r="F64" s="55">
        <v>709628103581.59888</v>
      </c>
      <c r="G64" s="55">
        <v>263800455410.52991</v>
      </c>
      <c r="H64" s="55">
        <v>41640678562</v>
      </c>
      <c r="I64" s="55">
        <v>33496037526.050003</v>
      </c>
      <c r="J64" s="55">
        <v>50278624.480500005</v>
      </c>
      <c r="K64" s="55"/>
      <c r="L64" s="55">
        <v>318006.37320043996</v>
      </c>
      <c r="M64" s="56"/>
      <c r="N64" s="55">
        <v>480328463899.48999</v>
      </c>
      <c r="O64" s="55">
        <v>71929076437.789963</v>
      </c>
      <c r="P64" s="55">
        <v>118635713747.85995</v>
      </c>
      <c r="Q64" s="55">
        <v>38734849496.460022</v>
      </c>
      <c r="R64" s="55">
        <v>121209162152.47002</v>
      </c>
      <c r="S64" s="55">
        <v>110663925934.24998</v>
      </c>
      <c r="T64" s="55">
        <v>663049908918.40869</v>
      </c>
      <c r="U64" s="55">
        <v>46578194663.189926</v>
      </c>
      <c r="V64" s="57">
        <v>16572593793.530008</v>
      </c>
      <c r="W64" s="58">
        <v>34.598507631548749</v>
      </c>
      <c r="X64" s="59">
        <v>630086274228.36951</v>
      </c>
      <c r="Y64" s="58">
        <v>31.753663429757093</v>
      </c>
      <c r="Z64" s="60">
        <v>62969235559.699989</v>
      </c>
      <c r="AA64" s="58">
        <v>66.12564340610534</v>
      </c>
      <c r="AB64" s="61">
        <v>1371288</v>
      </c>
    </row>
    <row r="65" spans="1:36" s="66" customFormat="1" ht="15.75" x14ac:dyDescent="0.25">
      <c r="A65" s="36">
        <v>45296</v>
      </c>
      <c r="B65" s="54">
        <v>886531790373.49072</v>
      </c>
      <c r="C65" s="54">
        <v>743579828017.44885</v>
      </c>
      <c r="D65" s="54">
        <v>263637575797.26028</v>
      </c>
      <c r="E65" s="55">
        <v>844891111811.49072</v>
      </c>
      <c r="F65" s="55">
        <v>710083790491.3988</v>
      </c>
      <c r="G65" s="55">
        <v>263587297172.77979</v>
      </c>
      <c r="H65" s="55">
        <v>41640678562</v>
      </c>
      <c r="I65" s="55">
        <v>33496037526.050003</v>
      </c>
      <c r="J65" s="55">
        <v>50278624.480500005</v>
      </c>
      <c r="K65" s="55"/>
      <c r="L65" s="55">
        <v>317738.59145805996</v>
      </c>
      <c r="M65" s="56"/>
      <c r="N65" s="55">
        <v>480606245292.35992</v>
      </c>
      <c r="O65" s="55">
        <v>72064832782.999985</v>
      </c>
      <c r="P65" s="55">
        <v>118320024103.28995</v>
      </c>
      <c r="Q65" s="55">
        <v>39092688312.750023</v>
      </c>
      <c r="R65" s="55">
        <v>121778668234.23001</v>
      </c>
      <c r="S65" s="55">
        <v>111157521095.75002</v>
      </c>
      <c r="T65" s="55">
        <v>663503130352.20862</v>
      </c>
      <c r="U65" s="55">
        <v>46580660139.189934</v>
      </c>
      <c r="V65" s="57">
        <v>16572593793.530008</v>
      </c>
      <c r="W65" s="58">
        <v>34.600075627574235</v>
      </c>
      <c r="X65" s="59">
        <v>630466384966.44946</v>
      </c>
      <c r="Y65" s="58">
        <v>31.749068836753914</v>
      </c>
      <c r="Z65" s="60">
        <v>63044811731.419975</v>
      </c>
      <c r="AA65" s="58">
        <v>66.107571285547522</v>
      </c>
      <c r="AB65" s="61">
        <v>1371463</v>
      </c>
    </row>
    <row r="66" spans="1:36" s="66" customFormat="1" ht="15.75" x14ac:dyDescent="0.25">
      <c r="A66" s="36">
        <v>45303</v>
      </c>
      <c r="B66" s="54">
        <v>887234564798.46069</v>
      </c>
      <c r="C66" s="54">
        <v>744166654831.52869</v>
      </c>
      <c r="D66" s="54">
        <v>262718802964.45026</v>
      </c>
      <c r="E66" s="55">
        <v>845593886236.46069</v>
      </c>
      <c r="F66" s="55">
        <v>710670617305.47864</v>
      </c>
      <c r="G66" s="55">
        <v>262668524339.96976</v>
      </c>
      <c r="H66" s="55">
        <v>41640678562</v>
      </c>
      <c r="I66" s="55">
        <v>33496037526.050003</v>
      </c>
      <c r="J66" s="55">
        <v>50278624.480500005</v>
      </c>
      <c r="K66" s="55"/>
      <c r="L66" s="55">
        <v>316643.24812572979</v>
      </c>
      <c r="M66" s="56"/>
      <c r="N66" s="55">
        <v>480770869222.81995</v>
      </c>
      <c r="O66" s="55">
        <v>72349675666.619949</v>
      </c>
      <c r="P66" s="55">
        <v>118496284001.57999</v>
      </c>
      <c r="Q66" s="55">
        <v>39053788414.460014</v>
      </c>
      <c r="R66" s="55">
        <v>122078595994.09003</v>
      </c>
      <c r="S66" s="55">
        <v>111403464081.07997</v>
      </c>
      <c r="T66" s="55">
        <v>664089957166.28845</v>
      </c>
      <c r="U66" s="55">
        <v>46580660139.189926</v>
      </c>
      <c r="V66" s="57">
        <v>16572593793.530008</v>
      </c>
      <c r="W66" s="58">
        <v>34.602585409719268</v>
      </c>
      <c r="X66" s="59">
        <v>630877599394.36938</v>
      </c>
      <c r="Y66" s="58">
        <v>31.743837857421173</v>
      </c>
      <c r="Z66" s="60">
        <v>63220424117.579979</v>
      </c>
      <c r="AA66" s="58">
        <v>66.105382247290521</v>
      </c>
      <c r="AB66" s="61">
        <v>1371627</v>
      </c>
    </row>
    <row r="67" spans="1:36" s="66" customFormat="1" ht="15.75" x14ac:dyDescent="0.25">
      <c r="A67" s="36">
        <v>45310</v>
      </c>
      <c r="B67" s="54">
        <v>888174518030.31042</v>
      </c>
      <c r="C67" s="54">
        <v>744961026413.73889</v>
      </c>
      <c r="D67" s="54">
        <v>250403538539.96021</v>
      </c>
      <c r="E67" s="55">
        <v>846533839468.31042</v>
      </c>
      <c r="F67" s="55">
        <v>711464988887.68884</v>
      </c>
      <c r="G67" s="55">
        <v>250353259915.47971</v>
      </c>
      <c r="H67" s="55">
        <v>41640678562</v>
      </c>
      <c r="I67" s="55">
        <v>33496037526.050003</v>
      </c>
      <c r="J67" s="55">
        <v>50278624.480500005</v>
      </c>
      <c r="K67" s="55"/>
      <c r="L67" s="55">
        <v>301698.83120677981</v>
      </c>
      <c r="M67" s="56"/>
      <c r="N67" s="55">
        <v>480767884184.03009</v>
      </c>
      <c r="O67" s="55">
        <v>72950565467.109985</v>
      </c>
      <c r="P67" s="55">
        <v>118763101594.57997</v>
      </c>
      <c r="Q67" s="55">
        <v>38983437641.970016</v>
      </c>
      <c r="R67" s="55">
        <v>122698770619.32001</v>
      </c>
      <c r="S67" s="55">
        <v>111934003109.08</v>
      </c>
      <c r="T67" s="55">
        <v>664884328748.49854</v>
      </c>
      <c r="U67" s="55">
        <v>46580660139.189926</v>
      </c>
      <c r="V67" s="57">
        <v>16583934281.030008</v>
      </c>
      <c r="W67" s="58">
        <v>34.589276543525848</v>
      </c>
      <c r="X67" s="59">
        <v>631383451137.32935</v>
      </c>
      <c r="Y67" s="58">
        <v>31.737884327735841</v>
      </c>
      <c r="Z67" s="60">
        <v>63497603469.329971</v>
      </c>
      <c r="AA67" s="58">
        <v>66.084091919551724</v>
      </c>
      <c r="AB67" s="61">
        <v>1371838</v>
      </c>
    </row>
    <row r="68" spans="1:36" s="66" customFormat="1" ht="15.75" x14ac:dyDescent="0.25">
      <c r="A68" s="36">
        <v>45317</v>
      </c>
      <c r="B68" s="54">
        <v>889249158005.60034</v>
      </c>
      <c r="C68" s="54">
        <v>745859762791.57898</v>
      </c>
      <c r="D68" s="54">
        <v>250460570813.7399</v>
      </c>
      <c r="E68" s="55">
        <v>847608479443.60034</v>
      </c>
      <c r="F68" s="55">
        <v>712363725265.52893</v>
      </c>
      <c r="G68" s="55">
        <v>250410292189.2594</v>
      </c>
      <c r="H68" s="55">
        <v>41640678562</v>
      </c>
      <c r="I68" s="55">
        <v>33496037526.050003</v>
      </c>
      <c r="J68" s="55">
        <v>50278624.480500005</v>
      </c>
      <c r="K68" s="55"/>
      <c r="L68" s="55">
        <v>301767.33802100015</v>
      </c>
      <c r="M68" s="56"/>
      <c r="N68" s="55">
        <v>481135036264.82025</v>
      </c>
      <c r="O68" s="55">
        <v>73258298547.579987</v>
      </c>
      <c r="P68" s="55">
        <v>119134930991.15997</v>
      </c>
      <c r="Q68" s="55">
        <v>38835459461.970016</v>
      </c>
      <c r="R68" s="55">
        <v>122921437151.22002</v>
      </c>
      <c r="S68" s="55">
        <v>112093758009.55</v>
      </c>
      <c r="T68" s="55">
        <v>665783065126.33875</v>
      </c>
      <c r="U68" s="55">
        <v>46580660139.189934</v>
      </c>
      <c r="V68" s="57">
        <v>16583934281.030008</v>
      </c>
      <c r="W68" s="58">
        <v>34.589276543525848</v>
      </c>
      <c r="X68" s="59">
        <v>632075725384.29944</v>
      </c>
      <c r="Y68" s="58">
        <v>31.729273756838161</v>
      </c>
      <c r="Z68" s="60">
        <v>63704065600.199966</v>
      </c>
      <c r="AA68" s="58">
        <v>66.040833470041235</v>
      </c>
      <c r="AB68" s="61">
        <v>1372046</v>
      </c>
    </row>
    <row r="69" spans="1:36" s="66" customFormat="1" ht="15.75" x14ac:dyDescent="0.25">
      <c r="A69" s="36">
        <v>45324</v>
      </c>
      <c r="B69" s="54">
        <v>890159688986.41052</v>
      </c>
      <c r="C69" s="54">
        <v>746626357315.15894</v>
      </c>
      <c r="D69" s="54">
        <v>250289506680.29813</v>
      </c>
      <c r="E69" s="55">
        <v>848519010424.41052</v>
      </c>
      <c r="F69" s="55">
        <v>713130319789.10889</v>
      </c>
      <c r="G69" s="55">
        <v>250250122700.96964</v>
      </c>
      <c r="H69" s="55">
        <v>41640678562</v>
      </c>
      <c r="I69" s="55">
        <v>33496037526.050003</v>
      </c>
      <c r="J69" s="55">
        <v>39383979.328500003</v>
      </c>
      <c r="K69" s="55"/>
      <c r="L69" s="55">
        <v>301557.56248065003</v>
      </c>
      <c r="M69" s="56"/>
      <c r="N69" s="55">
        <v>481276065851.76025</v>
      </c>
      <c r="O69" s="55">
        <v>73803483484.219971</v>
      </c>
      <c r="P69" s="55">
        <v>118850078233.38997</v>
      </c>
      <c r="Q69" s="55">
        <v>39200692219.740021</v>
      </c>
      <c r="R69" s="55">
        <v>123960792460.79001</v>
      </c>
      <c r="S69" s="55">
        <v>113004175703.95998</v>
      </c>
      <c r="T69" s="55">
        <v>666549659649.91882</v>
      </c>
      <c r="U69" s="55">
        <v>46580660139.189934</v>
      </c>
      <c r="V69" s="57">
        <v>16583934281.03001</v>
      </c>
      <c r="W69" s="58">
        <v>34.589827920529942</v>
      </c>
      <c r="X69" s="59">
        <v>632630004907.87939</v>
      </c>
      <c r="Y69" s="58">
        <v>31.722122232997204</v>
      </c>
      <c r="Z69" s="60">
        <v>63916380600.199966</v>
      </c>
      <c r="AA69" s="58">
        <v>66.007381019540844</v>
      </c>
      <c r="AB69" s="61">
        <v>1372256</v>
      </c>
    </row>
    <row r="70" spans="1:36" s="66" customFormat="1" ht="16.5" thickBot="1" x14ac:dyDescent="0.3">
      <c r="A70" s="36">
        <v>45331</v>
      </c>
      <c r="B70" s="12">
        <v>891192019932.78027</v>
      </c>
      <c r="C70" s="12">
        <v>747496184549.05945</v>
      </c>
      <c r="D70" s="12">
        <v>248304329361.04807</v>
      </c>
      <c r="E70" s="13">
        <v>849551341370.78027</v>
      </c>
      <c r="F70" s="13">
        <v>714000147023.0094</v>
      </c>
      <c r="G70" s="13">
        <v>248264945381.71957</v>
      </c>
      <c r="H70" s="13">
        <v>41640678562</v>
      </c>
      <c r="I70" s="13">
        <v>33496037526.050003</v>
      </c>
      <c r="J70" s="13">
        <v>39383979.328500003</v>
      </c>
      <c r="K70" s="13"/>
      <c r="L70" s="13">
        <v>299085.44724841032</v>
      </c>
      <c r="M70" s="14"/>
      <c r="N70" s="13">
        <v>481401910355.01001</v>
      </c>
      <c r="O70" s="13">
        <v>74444206920.470001</v>
      </c>
      <c r="P70" s="13">
        <v>118684206811.15997</v>
      </c>
      <c r="Q70" s="13">
        <v>39469822936.37001</v>
      </c>
      <c r="R70" s="13">
        <v>125027250790.98</v>
      </c>
      <c r="S70" s="13">
        <v>113914029856.84001</v>
      </c>
      <c r="T70" s="13">
        <v>667422101959.81909</v>
      </c>
      <c r="U70" s="13">
        <v>46578045063.189941</v>
      </c>
      <c r="V70" s="24">
        <v>16586317417.530005</v>
      </c>
      <c r="W70" s="35">
        <v>34.580191974079455</v>
      </c>
      <c r="X70" s="47">
        <v>633341601855.27942</v>
      </c>
      <c r="Y70" s="35">
        <v>31.712901761898291</v>
      </c>
      <c r="Z70" s="21">
        <v>64072227750.199974</v>
      </c>
      <c r="AA70" s="35">
        <v>65.966339852358217</v>
      </c>
      <c r="AB70" s="25">
        <v>1372521</v>
      </c>
    </row>
    <row r="71" spans="1:36" x14ac:dyDescent="0.25">
      <c r="A71" s="50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AF71" s="53"/>
      <c r="AG71" s="52"/>
      <c r="AI71" s="53"/>
      <c r="AJ71" s="52"/>
    </row>
    <row r="72" spans="1:36" ht="18" customHeight="1" x14ac:dyDescent="0.25">
      <c r="A72" s="51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36" x14ac:dyDescent="0.25">
      <c r="A73" s="33"/>
      <c r="B73" s="2"/>
      <c r="C73" s="2"/>
      <c r="D73" s="2"/>
      <c r="E73" s="26"/>
      <c r="F73" s="26"/>
      <c r="G73" s="26"/>
      <c r="I73" s="26"/>
      <c r="N73" s="2"/>
      <c r="R73" s="2"/>
      <c r="S73" s="2"/>
      <c r="T73" s="2"/>
      <c r="V73" s="28"/>
    </row>
    <row r="74" spans="1:3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6" x14ac:dyDescent="0.25">
      <c r="N77" s="2"/>
      <c r="R77" s="2"/>
      <c r="S77" s="2"/>
      <c r="T77" s="2"/>
      <c r="V77" s="28"/>
    </row>
    <row r="78" spans="1:36" x14ac:dyDescent="0.25">
      <c r="N78" s="2"/>
      <c r="R78" s="2"/>
      <c r="S78" s="2"/>
      <c r="T78" s="2"/>
      <c r="V78" s="28"/>
    </row>
    <row r="79" spans="1:36" x14ac:dyDescent="0.25">
      <c r="N79" s="2"/>
      <c r="R79" s="2"/>
      <c r="S79" s="2"/>
      <c r="T79" s="2"/>
      <c r="V79" s="28"/>
    </row>
    <row r="80" spans="1:36" x14ac:dyDescent="0.25">
      <c r="N80" s="2"/>
      <c r="R80" s="2"/>
      <c r="S80" s="2"/>
      <c r="T80" s="2"/>
      <c r="V80" s="28"/>
    </row>
    <row r="81" spans="14:22" x14ac:dyDescent="0.25">
      <c r="N81" s="2"/>
      <c r="R81" s="2"/>
      <c r="S81" s="2"/>
      <c r="T81" s="2"/>
      <c r="V81" s="28"/>
    </row>
    <row r="82" spans="14:22" x14ac:dyDescent="0.25">
      <c r="N82" s="2"/>
      <c r="T82" s="2"/>
      <c r="V82" s="28"/>
    </row>
    <row r="83" spans="14:22" x14ac:dyDescent="0.25">
      <c r="N83" s="2"/>
      <c r="T83" s="2"/>
      <c r="V83" s="28"/>
    </row>
    <row r="84" spans="14:22" x14ac:dyDescent="0.25">
      <c r="N84" s="2"/>
    </row>
    <row r="85" spans="14:22" x14ac:dyDescent="0.25">
      <c r="N85" s="2"/>
    </row>
    <row r="86" spans="14:22" x14ac:dyDescent="0.25">
      <c r="N86" s="2"/>
    </row>
    <row r="87" spans="14:22" x14ac:dyDescent="0.25">
      <c r="N87" s="2"/>
    </row>
  </sheetData>
  <mergeCells count="29">
    <mergeCell ref="A1:AB1"/>
    <mergeCell ref="E4:G4"/>
    <mergeCell ref="H4:J4"/>
    <mergeCell ref="X3:Y3"/>
    <mergeCell ref="Z3:AA3"/>
    <mergeCell ref="N2:Q2"/>
    <mergeCell ref="N3:O4"/>
    <mergeCell ref="AA4:AA5"/>
    <mergeCell ref="K2:M4"/>
    <mergeCell ref="A2:J3"/>
    <mergeCell ref="A4:A5"/>
    <mergeCell ref="V4:V5"/>
    <mergeCell ref="W4:W5"/>
    <mergeCell ref="V3:W3"/>
    <mergeCell ref="B4:D4"/>
    <mergeCell ref="N6:O6"/>
    <mergeCell ref="P6:Q6"/>
    <mergeCell ref="AB2:AB5"/>
    <mergeCell ref="X4:X5"/>
    <mergeCell ref="Y4:Y5"/>
    <mergeCell ref="Z4:Z5"/>
    <mergeCell ref="P3:Q4"/>
    <mergeCell ref="R2:S3"/>
    <mergeCell ref="R4:R5"/>
    <mergeCell ref="S4:S5"/>
    <mergeCell ref="T2:U3"/>
    <mergeCell ref="T4:T5"/>
    <mergeCell ref="U4:U5"/>
    <mergeCell ref="V2:AA2"/>
  </mergeCells>
  <pageMargins left="0.7" right="0.7" top="0.75" bottom="0.75" header="0.3" footer="0.3"/>
  <pageSetup paperSize="9" orientation="portrait" r:id="rId1"/>
  <headerFooter>
    <oddFooter>&amp;L&amp;"Times New Roman,Regular"&amp;09&amp;KFF8000Hizmete Özel | Restricted&amp;K000000 
&amp;K800080Genel Nitelikli Kişisel Veri İçerir</oddFooter>
    <evenFooter>&amp;L&amp;"Times New Roman,Regular"&amp;09&amp;KFF8000Hizmete Özel | Restricted&amp;K000000 
&amp;K800080Genel Nitelikli Kişisel Veri İçerir</evenFooter>
    <firstFooter>&amp;L&amp;"Times New Roman,Regular"&amp;09&amp;KFF8000Hizmete Özel | Restricted&amp;K000000 
&amp;K800080Genel Nitelikli Kişisel Veri İçerir</first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K115"/>
  <sheetViews>
    <sheetView showGridLines="0" zoomScale="70" zoomScaleNormal="70"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C76" sqref="C76"/>
    </sheetView>
  </sheetViews>
  <sheetFormatPr defaultColWidth="9.140625" defaultRowHeight="15" x14ac:dyDescent="0.25"/>
  <cols>
    <col min="1" max="1" width="11.5703125" style="8" bestFit="1" customWidth="1"/>
    <col min="2" max="7" width="20.5703125" style="8" bestFit="1" customWidth="1"/>
    <col min="8" max="10" width="19.5703125" style="8" bestFit="1" customWidth="1"/>
    <col min="11" max="11" width="13.42578125" style="8" bestFit="1" customWidth="1"/>
    <col min="12" max="12" width="19.140625" style="8" bestFit="1" customWidth="1"/>
    <col min="13" max="13" width="11.85546875" style="8" bestFit="1" customWidth="1"/>
    <col min="14" max="14" width="20.5703125" style="8" bestFit="1" customWidth="1"/>
    <col min="15" max="17" width="19.5703125" style="8" bestFit="1" customWidth="1"/>
    <col min="18" max="18" width="24.42578125" style="8" bestFit="1" customWidth="1"/>
    <col min="19" max="19" width="26.42578125" style="8" bestFit="1" customWidth="1"/>
    <col min="20" max="20" width="20.5703125" style="8" bestFit="1" customWidth="1"/>
    <col min="21" max="21" width="19.5703125" style="8" bestFit="1" customWidth="1"/>
    <col min="22" max="22" width="29.42578125" style="8" bestFit="1" customWidth="1"/>
    <col min="23" max="23" width="20.28515625" style="8" bestFit="1" customWidth="1"/>
    <col min="24" max="24" width="30.85546875" style="8" customWidth="1"/>
    <col min="25" max="25" width="20.28515625" style="8" bestFit="1" customWidth="1"/>
    <col min="26" max="26" width="31.28515625" style="8" customWidth="1"/>
    <col min="27" max="27" width="20.28515625" style="8" bestFit="1" customWidth="1"/>
    <col min="28" max="28" width="14.85546875" style="8" bestFit="1" customWidth="1"/>
    <col min="29" max="30" width="18" style="8" customWidth="1"/>
    <col min="31" max="31" width="21.140625" style="8" bestFit="1" customWidth="1"/>
    <col min="32" max="32" width="23.85546875" style="8" customWidth="1"/>
    <col min="33" max="33" width="18.28515625" style="8" customWidth="1"/>
    <col min="34" max="34" width="19.42578125" style="8" bestFit="1" customWidth="1"/>
    <col min="35" max="35" width="16.85546875" style="8" customWidth="1"/>
    <col min="36" max="16384" width="9.140625" style="8"/>
  </cols>
  <sheetData>
    <row r="1" spans="1:37" ht="74.25" customHeight="1" thickBot="1" x14ac:dyDescent="0.3">
      <c r="A1" s="90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2"/>
    </row>
    <row r="2" spans="1:37" ht="66" customHeight="1" x14ac:dyDescent="0.25">
      <c r="A2" s="100" t="s">
        <v>33</v>
      </c>
      <c r="B2" s="101"/>
      <c r="C2" s="101"/>
      <c r="D2" s="101"/>
      <c r="E2" s="101"/>
      <c r="F2" s="101"/>
      <c r="G2" s="101"/>
      <c r="H2" s="101"/>
      <c r="I2" s="101"/>
      <c r="J2" s="102"/>
      <c r="K2" s="95" t="s">
        <v>19</v>
      </c>
      <c r="L2" s="95"/>
      <c r="M2" s="95"/>
      <c r="N2" s="95" t="s">
        <v>40</v>
      </c>
      <c r="O2" s="95"/>
      <c r="P2" s="95"/>
      <c r="Q2" s="95"/>
      <c r="R2" s="85" t="s">
        <v>41</v>
      </c>
      <c r="S2" s="85"/>
      <c r="T2" s="85" t="s">
        <v>42</v>
      </c>
      <c r="U2" s="85"/>
      <c r="V2" s="87" t="s">
        <v>22</v>
      </c>
      <c r="W2" s="88"/>
      <c r="X2" s="88"/>
      <c r="Y2" s="88"/>
      <c r="Z2" s="88"/>
      <c r="AA2" s="89"/>
      <c r="AB2" s="106" t="s">
        <v>76</v>
      </c>
    </row>
    <row r="3" spans="1:37" ht="31.5" customHeight="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5"/>
      <c r="K3" s="84"/>
      <c r="L3" s="84"/>
      <c r="M3" s="84"/>
      <c r="N3" s="84" t="s">
        <v>15</v>
      </c>
      <c r="O3" s="84"/>
      <c r="P3" s="84" t="s">
        <v>16</v>
      </c>
      <c r="Q3" s="84"/>
      <c r="R3" s="86"/>
      <c r="S3" s="86"/>
      <c r="T3" s="86"/>
      <c r="U3" s="86"/>
      <c r="V3" s="84" t="s">
        <v>7</v>
      </c>
      <c r="W3" s="84"/>
      <c r="X3" s="84" t="s">
        <v>8</v>
      </c>
      <c r="Y3" s="84"/>
      <c r="Z3" s="84" t="s">
        <v>9</v>
      </c>
      <c r="AA3" s="84"/>
      <c r="AB3" s="107"/>
    </row>
    <row r="4" spans="1:37" ht="29.25" customHeight="1" x14ac:dyDescent="0.25">
      <c r="A4" s="98" t="s">
        <v>0</v>
      </c>
      <c r="B4" s="84" t="s">
        <v>12</v>
      </c>
      <c r="C4" s="84"/>
      <c r="D4" s="84"/>
      <c r="E4" s="84" t="s">
        <v>13</v>
      </c>
      <c r="F4" s="84"/>
      <c r="G4" s="84"/>
      <c r="H4" s="84" t="s">
        <v>14</v>
      </c>
      <c r="I4" s="84"/>
      <c r="J4" s="84"/>
      <c r="K4" s="84"/>
      <c r="L4" s="84"/>
      <c r="M4" s="84"/>
      <c r="N4" s="84"/>
      <c r="O4" s="84"/>
      <c r="P4" s="84"/>
      <c r="Q4" s="84"/>
      <c r="R4" s="83" t="s">
        <v>17</v>
      </c>
      <c r="S4" s="83" t="s">
        <v>18</v>
      </c>
      <c r="T4" s="83" t="s">
        <v>4</v>
      </c>
      <c r="U4" s="83" t="s">
        <v>5</v>
      </c>
      <c r="V4" s="83" t="s">
        <v>40</v>
      </c>
      <c r="W4" s="83" t="s">
        <v>24</v>
      </c>
      <c r="X4" s="83" t="s">
        <v>40</v>
      </c>
      <c r="Y4" s="83" t="s">
        <v>24</v>
      </c>
      <c r="Z4" s="83" t="s">
        <v>40</v>
      </c>
      <c r="AA4" s="83" t="s">
        <v>24</v>
      </c>
      <c r="AB4" s="107"/>
    </row>
    <row r="5" spans="1:37" ht="84" customHeight="1" x14ac:dyDescent="0.25">
      <c r="A5" s="99"/>
      <c r="B5" s="70" t="s">
        <v>31</v>
      </c>
      <c r="C5" s="70" t="s">
        <v>32</v>
      </c>
      <c r="D5" s="70" t="s">
        <v>34</v>
      </c>
      <c r="E5" s="70" t="s">
        <v>35</v>
      </c>
      <c r="F5" s="70" t="s">
        <v>18</v>
      </c>
      <c r="G5" s="70" t="s">
        <v>34</v>
      </c>
      <c r="H5" s="6" t="s">
        <v>36</v>
      </c>
      <c r="I5" s="6" t="s">
        <v>37</v>
      </c>
      <c r="J5" s="6" t="s">
        <v>34</v>
      </c>
      <c r="K5" s="70" t="s">
        <v>39</v>
      </c>
      <c r="L5" s="70" t="s">
        <v>38</v>
      </c>
      <c r="M5" s="70" t="s">
        <v>28</v>
      </c>
      <c r="N5" s="70" t="s">
        <v>2</v>
      </c>
      <c r="O5" s="70" t="s">
        <v>10</v>
      </c>
      <c r="P5" s="70" t="s">
        <v>3</v>
      </c>
      <c r="Q5" s="70" t="s">
        <v>11</v>
      </c>
      <c r="R5" s="83"/>
      <c r="S5" s="83"/>
      <c r="T5" s="83"/>
      <c r="U5" s="83"/>
      <c r="V5" s="83"/>
      <c r="W5" s="83"/>
      <c r="X5" s="83"/>
      <c r="Y5" s="83"/>
      <c r="Z5" s="83"/>
      <c r="AA5" s="83"/>
      <c r="AB5" s="108"/>
    </row>
    <row r="6" spans="1:37" ht="15.75" x14ac:dyDescent="0.25">
      <c r="A6" s="10" t="s">
        <v>1</v>
      </c>
      <c r="B6" s="3">
        <v>0</v>
      </c>
      <c r="C6" s="3">
        <v>0</v>
      </c>
      <c r="D6" s="3">
        <v>0</v>
      </c>
      <c r="E6" s="4">
        <v>0</v>
      </c>
      <c r="F6" s="4">
        <v>0</v>
      </c>
      <c r="G6" s="4">
        <v>0</v>
      </c>
      <c r="H6" s="19">
        <v>0</v>
      </c>
      <c r="I6" s="19">
        <v>0</v>
      </c>
      <c r="J6" s="19">
        <v>0</v>
      </c>
      <c r="K6" s="4"/>
      <c r="L6" s="4">
        <v>0</v>
      </c>
      <c r="M6" s="20"/>
      <c r="N6" s="78">
        <v>0</v>
      </c>
      <c r="O6" s="79"/>
      <c r="P6" s="78">
        <v>0</v>
      </c>
      <c r="Q6" s="79"/>
      <c r="R6" s="4"/>
      <c r="S6" s="4"/>
      <c r="T6" s="4">
        <v>0</v>
      </c>
      <c r="U6" s="4">
        <v>0</v>
      </c>
      <c r="V6" s="19">
        <v>0</v>
      </c>
      <c r="W6" s="43">
        <v>0</v>
      </c>
      <c r="X6" s="45">
        <v>0</v>
      </c>
      <c r="Y6" s="43">
        <v>0</v>
      </c>
      <c r="Z6" s="19">
        <v>0</v>
      </c>
      <c r="AA6" s="43">
        <v>0</v>
      </c>
      <c r="AB6" s="22">
        <v>0</v>
      </c>
      <c r="AG6" s="74"/>
      <c r="AH6" s="74"/>
      <c r="AI6" s="74"/>
      <c r="AK6" s="75"/>
    </row>
    <row r="7" spans="1:37" ht="15.75" x14ac:dyDescent="0.25">
      <c r="A7" s="10">
        <v>2017</v>
      </c>
      <c r="B7" s="3">
        <v>0</v>
      </c>
      <c r="C7" s="3">
        <v>0</v>
      </c>
      <c r="D7" s="3">
        <v>0</v>
      </c>
      <c r="E7" s="4">
        <v>0</v>
      </c>
      <c r="F7" s="4">
        <v>0</v>
      </c>
      <c r="G7" s="4">
        <v>0</v>
      </c>
      <c r="H7" s="19">
        <v>0</v>
      </c>
      <c r="I7" s="19">
        <v>0</v>
      </c>
      <c r="J7" s="19">
        <v>0</v>
      </c>
      <c r="K7" s="4"/>
      <c r="L7" s="4">
        <v>0</v>
      </c>
      <c r="M7" s="20"/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19">
        <v>0</v>
      </c>
      <c r="W7" s="43">
        <v>0</v>
      </c>
      <c r="X7" s="45">
        <v>0</v>
      </c>
      <c r="Y7" s="43">
        <v>0</v>
      </c>
      <c r="Z7" s="19">
        <v>0</v>
      </c>
      <c r="AA7" s="43">
        <v>0</v>
      </c>
      <c r="AB7" s="22">
        <v>0</v>
      </c>
      <c r="AG7" s="74"/>
      <c r="AH7" s="74"/>
      <c r="AI7" s="74"/>
      <c r="AK7" s="75"/>
    </row>
    <row r="8" spans="1:37" ht="15.75" x14ac:dyDescent="0.25">
      <c r="A8" s="10">
        <v>2018</v>
      </c>
      <c r="B8" s="3">
        <v>0</v>
      </c>
      <c r="C8" s="3">
        <v>0</v>
      </c>
      <c r="D8" s="3">
        <v>0</v>
      </c>
      <c r="E8" s="4">
        <v>0</v>
      </c>
      <c r="F8" s="4">
        <v>0</v>
      </c>
      <c r="G8" s="4">
        <v>0</v>
      </c>
      <c r="H8" s="19">
        <v>0</v>
      </c>
      <c r="I8" s="19">
        <v>0</v>
      </c>
      <c r="J8" s="19">
        <v>0</v>
      </c>
      <c r="K8" s="4"/>
      <c r="L8" s="4">
        <v>0</v>
      </c>
      <c r="M8" s="20"/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19">
        <v>0</v>
      </c>
      <c r="W8" s="43">
        <v>0</v>
      </c>
      <c r="X8" s="45">
        <v>0</v>
      </c>
      <c r="Y8" s="43">
        <v>0</v>
      </c>
      <c r="Z8" s="19">
        <v>0</v>
      </c>
      <c r="AA8" s="43">
        <v>0</v>
      </c>
      <c r="AB8" s="22">
        <v>0</v>
      </c>
      <c r="AG8" s="74"/>
      <c r="AH8" s="74"/>
      <c r="AI8" s="74"/>
      <c r="AK8" s="75"/>
    </row>
    <row r="9" spans="1:37" ht="15.75" x14ac:dyDescent="0.25">
      <c r="A9" s="10">
        <v>2019</v>
      </c>
      <c r="B9" s="3">
        <v>0</v>
      </c>
      <c r="C9" s="3">
        <v>0</v>
      </c>
      <c r="D9" s="3">
        <v>0</v>
      </c>
      <c r="E9" s="4">
        <v>0</v>
      </c>
      <c r="F9" s="4">
        <v>0</v>
      </c>
      <c r="G9" s="4">
        <v>0</v>
      </c>
      <c r="H9" s="19">
        <v>0</v>
      </c>
      <c r="I9" s="19">
        <v>0</v>
      </c>
      <c r="J9" s="19">
        <v>0</v>
      </c>
      <c r="K9" s="4"/>
      <c r="L9" s="4">
        <v>0</v>
      </c>
      <c r="M9" s="20"/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19">
        <v>0</v>
      </c>
      <c r="W9" s="43">
        <v>0</v>
      </c>
      <c r="X9" s="45">
        <v>0</v>
      </c>
      <c r="Y9" s="43">
        <v>0</v>
      </c>
      <c r="Z9" s="19">
        <v>0</v>
      </c>
      <c r="AA9" s="43">
        <v>0</v>
      </c>
      <c r="AB9" s="22">
        <v>0</v>
      </c>
      <c r="AG9" s="2"/>
      <c r="AH9" s="2"/>
      <c r="AI9" s="2"/>
      <c r="AK9" s="75"/>
    </row>
    <row r="10" spans="1:37" ht="15.75" x14ac:dyDescent="0.25">
      <c r="A10" s="11">
        <v>2020</v>
      </c>
      <c r="B10" s="34">
        <v>0</v>
      </c>
      <c r="C10" s="34">
        <v>0</v>
      </c>
      <c r="D10" s="3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5"/>
      <c r="L10" s="5">
        <v>0</v>
      </c>
      <c r="M10" s="20"/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19">
        <v>0</v>
      </c>
      <c r="W10" s="43">
        <v>0</v>
      </c>
      <c r="X10" s="46">
        <v>0</v>
      </c>
      <c r="Y10" s="44">
        <v>0</v>
      </c>
      <c r="Z10" s="23">
        <v>0</v>
      </c>
      <c r="AA10" s="44">
        <v>0</v>
      </c>
      <c r="AB10" s="22">
        <v>0</v>
      </c>
      <c r="AF10" s="74"/>
      <c r="AG10" s="74"/>
      <c r="AK10" s="2"/>
    </row>
    <row r="11" spans="1:37" ht="15.75" x14ac:dyDescent="0.25">
      <c r="A11" s="10">
        <v>2021</v>
      </c>
      <c r="B11" s="34">
        <v>0</v>
      </c>
      <c r="C11" s="34">
        <v>0</v>
      </c>
      <c r="D11" s="3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/>
      <c r="L11" s="4">
        <v>0</v>
      </c>
      <c r="M11" s="20"/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19">
        <v>0</v>
      </c>
      <c r="W11" s="43">
        <v>0</v>
      </c>
      <c r="X11" s="45">
        <v>0</v>
      </c>
      <c r="Y11" s="43">
        <v>0</v>
      </c>
      <c r="Z11" s="19">
        <v>0</v>
      </c>
      <c r="AA11" s="43">
        <v>0</v>
      </c>
      <c r="AB11" s="22">
        <v>0</v>
      </c>
      <c r="AF11" s="74"/>
      <c r="AG11" s="74"/>
    </row>
    <row r="12" spans="1:37" s="66" customFormat="1" ht="15.75" x14ac:dyDescent="0.25">
      <c r="A12" s="11">
        <v>2022</v>
      </c>
      <c r="B12" s="54">
        <v>0</v>
      </c>
      <c r="C12" s="54">
        <v>0</v>
      </c>
      <c r="D12" s="54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/>
      <c r="L12" s="55">
        <v>0</v>
      </c>
      <c r="M12" s="56"/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7">
        <v>0</v>
      </c>
      <c r="W12" s="58">
        <v>0</v>
      </c>
      <c r="X12" s="59">
        <v>0</v>
      </c>
      <c r="Y12" s="58">
        <v>0</v>
      </c>
      <c r="Z12" s="60">
        <v>0</v>
      </c>
      <c r="AA12" s="58">
        <v>0</v>
      </c>
      <c r="AB12" s="61">
        <v>0</v>
      </c>
    </row>
    <row r="13" spans="1:37" s="66" customFormat="1" ht="15.75" x14ac:dyDescent="0.25">
      <c r="A13" s="36">
        <v>44932</v>
      </c>
      <c r="B13" s="54">
        <v>0</v>
      </c>
      <c r="C13" s="54">
        <v>0</v>
      </c>
      <c r="D13" s="54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/>
      <c r="L13" s="55">
        <v>0</v>
      </c>
      <c r="M13" s="56"/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7">
        <v>0</v>
      </c>
      <c r="W13" s="58">
        <v>0</v>
      </c>
      <c r="X13" s="59">
        <v>0</v>
      </c>
      <c r="Y13" s="58">
        <v>0</v>
      </c>
      <c r="Z13" s="60">
        <v>0</v>
      </c>
      <c r="AA13" s="58">
        <v>0</v>
      </c>
      <c r="AB13" s="61">
        <v>0</v>
      </c>
    </row>
    <row r="14" spans="1:37" s="66" customFormat="1" ht="15.75" x14ac:dyDescent="0.25">
      <c r="A14" s="36">
        <v>44939</v>
      </c>
      <c r="B14" s="54">
        <v>0</v>
      </c>
      <c r="C14" s="54">
        <v>0</v>
      </c>
      <c r="D14" s="54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/>
      <c r="L14" s="55">
        <v>0</v>
      </c>
      <c r="M14" s="56"/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7">
        <v>0</v>
      </c>
      <c r="W14" s="58">
        <v>0</v>
      </c>
      <c r="X14" s="59">
        <v>0</v>
      </c>
      <c r="Y14" s="58">
        <v>0</v>
      </c>
      <c r="Z14" s="60">
        <v>0</v>
      </c>
      <c r="AA14" s="58">
        <v>0</v>
      </c>
      <c r="AB14" s="61">
        <v>0</v>
      </c>
    </row>
    <row r="15" spans="1:37" s="66" customFormat="1" ht="15.75" x14ac:dyDescent="0.25">
      <c r="A15" s="36">
        <v>44946</v>
      </c>
      <c r="B15" s="54">
        <v>0</v>
      </c>
      <c r="C15" s="54">
        <v>0</v>
      </c>
      <c r="D15" s="54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/>
      <c r="L15" s="55">
        <v>0</v>
      </c>
      <c r="M15" s="56"/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7">
        <v>0</v>
      </c>
      <c r="W15" s="58">
        <v>0</v>
      </c>
      <c r="X15" s="59">
        <v>0</v>
      </c>
      <c r="Y15" s="58">
        <v>0</v>
      </c>
      <c r="Z15" s="60">
        <v>0</v>
      </c>
      <c r="AA15" s="58">
        <v>0</v>
      </c>
      <c r="AB15" s="61">
        <v>0</v>
      </c>
    </row>
    <row r="16" spans="1:37" s="66" customFormat="1" ht="15.75" x14ac:dyDescent="0.25">
      <c r="A16" s="36">
        <v>44953</v>
      </c>
      <c r="B16" s="54">
        <v>0</v>
      </c>
      <c r="C16" s="54">
        <v>0</v>
      </c>
      <c r="D16" s="54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/>
      <c r="L16" s="55">
        <v>0</v>
      </c>
      <c r="M16" s="56"/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7">
        <v>0</v>
      </c>
      <c r="W16" s="58">
        <v>0</v>
      </c>
      <c r="X16" s="59">
        <v>0</v>
      </c>
      <c r="Y16" s="58">
        <v>0</v>
      </c>
      <c r="Z16" s="60">
        <v>0</v>
      </c>
      <c r="AA16" s="58">
        <v>0</v>
      </c>
      <c r="AB16" s="61">
        <v>0</v>
      </c>
    </row>
    <row r="17" spans="1:28" s="66" customFormat="1" ht="17.25" customHeight="1" x14ac:dyDescent="0.25">
      <c r="A17" s="36">
        <v>44960</v>
      </c>
      <c r="B17" s="54">
        <v>0</v>
      </c>
      <c r="C17" s="54">
        <v>0</v>
      </c>
      <c r="D17" s="54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/>
      <c r="L17" s="55">
        <v>0</v>
      </c>
      <c r="M17" s="56"/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7">
        <v>0</v>
      </c>
      <c r="W17" s="58">
        <v>0</v>
      </c>
      <c r="X17" s="59">
        <v>0</v>
      </c>
      <c r="Y17" s="58">
        <v>0</v>
      </c>
      <c r="Z17" s="60">
        <v>0</v>
      </c>
      <c r="AA17" s="58">
        <v>0</v>
      </c>
      <c r="AB17" s="61">
        <v>0</v>
      </c>
    </row>
    <row r="18" spans="1:28" s="66" customFormat="1" ht="15.75" x14ac:dyDescent="0.25">
      <c r="A18" s="36">
        <v>44967</v>
      </c>
      <c r="B18" s="54">
        <v>0</v>
      </c>
      <c r="C18" s="54">
        <v>0</v>
      </c>
      <c r="D18" s="54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/>
      <c r="L18" s="55">
        <v>0</v>
      </c>
      <c r="M18" s="56"/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7">
        <v>0</v>
      </c>
      <c r="W18" s="58">
        <v>0</v>
      </c>
      <c r="X18" s="59">
        <v>0</v>
      </c>
      <c r="Y18" s="58">
        <v>0</v>
      </c>
      <c r="Z18" s="60">
        <v>0</v>
      </c>
      <c r="AA18" s="58">
        <v>0</v>
      </c>
      <c r="AB18" s="61">
        <v>0</v>
      </c>
    </row>
    <row r="19" spans="1:28" s="66" customFormat="1" ht="15.75" x14ac:dyDescent="0.25">
      <c r="A19" s="36">
        <v>44974</v>
      </c>
      <c r="B19" s="54">
        <v>0</v>
      </c>
      <c r="C19" s="54">
        <v>0</v>
      </c>
      <c r="D19" s="54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/>
      <c r="L19" s="55">
        <v>0</v>
      </c>
      <c r="M19" s="56"/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7">
        <v>0</v>
      </c>
      <c r="W19" s="58">
        <v>0</v>
      </c>
      <c r="X19" s="59">
        <v>0</v>
      </c>
      <c r="Y19" s="58">
        <v>0</v>
      </c>
      <c r="Z19" s="60">
        <v>0</v>
      </c>
      <c r="AA19" s="58">
        <v>0</v>
      </c>
      <c r="AB19" s="61">
        <v>0</v>
      </c>
    </row>
    <row r="20" spans="1:28" s="66" customFormat="1" ht="15.75" x14ac:dyDescent="0.25">
      <c r="A20" s="36">
        <v>44981</v>
      </c>
      <c r="B20" s="54">
        <v>0</v>
      </c>
      <c r="C20" s="54">
        <v>0</v>
      </c>
      <c r="D20" s="54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/>
      <c r="L20" s="55">
        <v>0</v>
      </c>
      <c r="M20" s="56"/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7">
        <v>0</v>
      </c>
      <c r="W20" s="58">
        <v>0</v>
      </c>
      <c r="X20" s="59">
        <v>0</v>
      </c>
      <c r="Y20" s="58">
        <v>0</v>
      </c>
      <c r="Z20" s="60">
        <v>0</v>
      </c>
      <c r="AA20" s="58">
        <v>0</v>
      </c>
      <c r="AB20" s="61">
        <v>0</v>
      </c>
    </row>
    <row r="21" spans="1:28" s="66" customFormat="1" ht="15.75" x14ac:dyDescent="0.25">
      <c r="A21" s="36">
        <v>44988</v>
      </c>
      <c r="B21" s="54">
        <v>0</v>
      </c>
      <c r="C21" s="54">
        <v>0</v>
      </c>
      <c r="D21" s="54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/>
      <c r="L21" s="55">
        <v>0</v>
      </c>
      <c r="M21" s="56"/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7">
        <v>0</v>
      </c>
      <c r="W21" s="58">
        <v>0</v>
      </c>
      <c r="X21" s="59">
        <v>0</v>
      </c>
      <c r="Y21" s="58">
        <v>0</v>
      </c>
      <c r="Z21" s="60">
        <v>0</v>
      </c>
      <c r="AA21" s="58">
        <v>0</v>
      </c>
      <c r="AB21" s="61">
        <v>0</v>
      </c>
    </row>
    <row r="22" spans="1:28" s="66" customFormat="1" ht="15.75" x14ac:dyDescent="0.25">
      <c r="A22" s="36">
        <v>44995</v>
      </c>
      <c r="B22" s="54">
        <v>0</v>
      </c>
      <c r="C22" s="54">
        <v>0</v>
      </c>
      <c r="D22" s="54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/>
      <c r="L22" s="55">
        <v>0</v>
      </c>
      <c r="M22" s="56"/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7">
        <v>0</v>
      </c>
      <c r="W22" s="58">
        <v>0</v>
      </c>
      <c r="X22" s="59">
        <v>0</v>
      </c>
      <c r="Y22" s="58">
        <v>0</v>
      </c>
      <c r="Z22" s="60">
        <v>0</v>
      </c>
      <c r="AA22" s="58">
        <v>0</v>
      </c>
      <c r="AB22" s="61">
        <v>0</v>
      </c>
    </row>
    <row r="23" spans="1:28" s="66" customFormat="1" ht="15.75" x14ac:dyDescent="0.25">
      <c r="A23" s="36">
        <v>45002</v>
      </c>
      <c r="B23" s="54">
        <v>0</v>
      </c>
      <c r="C23" s="54">
        <v>0</v>
      </c>
      <c r="D23" s="54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/>
      <c r="L23" s="55">
        <v>0</v>
      </c>
      <c r="M23" s="56"/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7">
        <v>0</v>
      </c>
      <c r="W23" s="58">
        <v>0</v>
      </c>
      <c r="X23" s="59">
        <v>0</v>
      </c>
      <c r="Y23" s="58">
        <v>0</v>
      </c>
      <c r="Z23" s="60">
        <v>0</v>
      </c>
      <c r="AA23" s="58">
        <v>0</v>
      </c>
      <c r="AB23" s="61">
        <v>0</v>
      </c>
    </row>
    <row r="24" spans="1:28" s="66" customFormat="1" ht="15.75" x14ac:dyDescent="0.25">
      <c r="A24" s="36">
        <v>45009</v>
      </c>
      <c r="B24" s="54">
        <v>0</v>
      </c>
      <c r="C24" s="54">
        <v>0</v>
      </c>
      <c r="D24" s="54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/>
      <c r="L24" s="55">
        <v>0</v>
      </c>
      <c r="M24" s="56"/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7">
        <v>0</v>
      </c>
      <c r="W24" s="58">
        <v>0</v>
      </c>
      <c r="X24" s="59">
        <v>0</v>
      </c>
      <c r="Y24" s="58">
        <v>0</v>
      </c>
      <c r="Z24" s="60">
        <v>0</v>
      </c>
      <c r="AA24" s="58">
        <v>0</v>
      </c>
      <c r="AB24" s="61">
        <v>0</v>
      </c>
    </row>
    <row r="25" spans="1:28" s="66" customFormat="1" ht="15.75" x14ac:dyDescent="0.25">
      <c r="A25" s="36">
        <v>45016</v>
      </c>
      <c r="B25" s="54">
        <v>0</v>
      </c>
      <c r="C25" s="54">
        <v>0</v>
      </c>
      <c r="D25" s="54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/>
      <c r="L25" s="55">
        <v>0</v>
      </c>
      <c r="M25" s="56"/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7">
        <v>0</v>
      </c>
      <c r="W25" s="58">
        <v>0</v>
      </c>
      <c r="X25" s="59">
        <v>0</v>
      </c>
      <c r="Y25" s="58">
        <v>0</v>
      </c>
      <c r="Z25" s="60">
        <v>0</v>
      </c>
      <c r="AA25" s="58">
        <v>0</v>
      </c>
      <c r="AB25" s="61">
        <v>0</v>
      </c>
    </row>
    <row r="26" spans="1:28" s="66" customFormat="1" ht="15.75" x14ac:dyDescent="0.25">
      <c r="A26" s="36">
        <v>45023</v>
      </c>
      <c r="B26" s="54">
        <v>0</v>
      </c>
      <c r="C26" s="54">
        <v>0</v>
      </c>
      <c r="D26" s="54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/>
      <c r="L26" s="55">
        <v>0</v>
      </c>
      <c r="M26" s="56"/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7">
        <v>0</v>
      </c>
      <c r="W26" s="58">
        <v>0</v>
      </c>
      <c r="X26" s="59">
        <v>0</v>
      </c>
      <c r="Y26" s="58">
        <v>0</v>
      </c>
      <c r="Z26" s="60">
        <v>0</v>
      </c>
      <c r="AA26" s="58">
        <v>0</v>
      </c>
      <c r="AB26" s="61">
        <v>0</v>
      </c>
    </row>
    <row r="27" spans="1:28" s="66" customFormat="1" ht="15.75" x14ac:dyDescent="0.25">
      <c r="A27" s="36">
        <v>45030</v>
      </c>
      <c r="B27" s="54">
        <v>0</v>
      </c>
      <c r="C27" s="54">
        <v>0</v>
      </c>
      <c r="D27" s="54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/>
      <c r="L27" s="55">
        <v>0</v>
      </c>
      <c r="M27" s="56"/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7">
        <v>0</v>
      </c>
      <c r="W27" s="58">
        <v>0</v>
      </c>
      <c r="X27" s="59">
        <v>0</v>
      </c>
      <c r="Y27" s="58">
        <v>0</v>
      </c>
      <c r="Z27" s="60">
        <v>0</v>
      </c>
      <c r="AA27" s="58">
        <v>0</v>
      </c>
      <c r="AB27" s="61">
        <v>0</v>
      </c>
    </row>
    <row r="28" spans="1:28" s="66" customFormat="1" ht="15.75" x14ac:dyDescent="0.25">
      <c r="A28" s="36">
        <v>45037</v>
      </c>
      <c r="B28" s="54">
        <v>0</v>
      </c>
      <c r="C28" s="54">
        <v>0</v>
      </c>
      <c r="D28" s="54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/>
      <c r="L28" s="55">
        <v>0</v>
      </c>
      <c r="M28" s="56"/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7">
        <v>0</v>
      </c>
      <c r="W28" s="58">
        <v>0</v>
      </c>
      <c r="X28" s="59">
        <v>0</v>
      </c>
      <c r="Y28" s="58">
        <v>0</v>
      </c>
      <c r="Z28" s="60">
        <v>0</v>
      </c>
      <c r="AA28" s="58">
        <v>0</v>
      </c>
      <c r="AB28" s="61">
        <v>0</v>
      </c>
    </row>
    <row r="29" spans="1:28" s="66" customFormat="1" ht="16.5" customHeight="1" x14ac:dyDescent="0.25">
      <c r="A29" s="36">
        <v>45044</v>
      </c>
      <c r="B29" s="54">
        <v>0</v>
      </c>
      <c r="C29" s="54">
        <v>0</v>
      </c>
      <c r="D29" s="54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/>
      <c r="L29" s="55">
        <v>0</v>
      </c>
      <c r="M29" s="56"/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7">
        <v>0</v>
      </c>
      <c r="W29" s="58">
        <v>0</v>
      </c>
      <c r="X29" s="59">
        <v>0</v>
      </c>
      <c r="Y29" s="58">
        <v>0</v>
      </c>
      <c r="Z29" s="60">
        <v>0</v>
      </c>
      <c r="AA29" s="58">
        <v>0</v>
      </c>
      <c r="AB29" s="61">
        <v>0</v>
      </c>
    </row>
    <row r="30" spans="1:28" s="66" customFormat="1" ht="15.75" x14ac:dyDescent="0.25">
      <c r="A30" s="36">
        <v>45051</v>
      </c>
      <c r="B30" s="54">
        <v>0</v>
      </c>
      <c r="C30" s="54">
        <v>0</v>
      </c>
      <c r="D30" s="54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/>
      <c r="L30" s="55">
        <v>0</v>
      </c>
      <c r="M30" s="56"/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7">
        <v>0</v>
      </c>
      <c r="W30" s="58">
        <v>0</v>
      </c>
      <c r="X30" s="59">
        <v>0</v>
      </c>
      <c r="Y30" s="58">
        <v>0</v>
      </c>
      <c r="Z30" s="60">
        <v>0</v>
      </c>
      <c r="AA30" s="58">
        <v>0</v>
      </c>
      <c r="AB30" s="61">
        <v>0</v>
      </c>
    </row>
    <row r="31" spans="1:28" s="66" customFormat="1" ht="15.75" x14ac:dyDescent="0.25">
      <c r="A31" s="36">
        <v>45058</v>
      </c>
      <c r="B31" s="54">
        <v>0</v>
      </c>
      <c r="C31" s="54">
        <v>0</v>
      </c>
      <c r="D31" s="54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/>
      <c r="L31" s="55">
        <v>0</v>
      </c>
      <c r="M31" s="56"/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7">
        <v>0</v>
      </c>
      <c r="W31" s="58">
        <v>0</v>
      </c>
      <c r="X31" s="59">
        <v>0</v>
      </c>
      <c r="Y31" s="58">
        <v>0</v>
      </c>
      <c r="Z31" s="60">
        <v>0</v>
      </c>
      <c r="AA31" s="58">
        <v>0</v>
      </c>
      <c r="AB31" s="61">
        <v>0</v>
      </c>
    </row>
    <row r="32" spans="1:28" s="66" customFormat="1" ht="15.75" x14ac:dyDescent="0.25">
      <c r="A32" s="36">
        <v>45065</v>
      </c>
      <c r="B32" s="54">
        <v>0</v>
      </c>
      <c r="C32" s="54">
        <v>0</v>
      </c>
      <c r="D32" s="54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/>
      <c r="L32" s="55">
        <v>0</v>
      </c>
      <c r="M32" s="56"/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7">
        <v>0</v>
      </c>
      <c r="W32" s="58">
        <v>0</v>
      </c>
      <c r="X32" s="59">
        <v>0</v>
      </c>
      <c r="Y32" s="58">
        <v>0</v>
      </c>
      <c r="Z32" s="60">
        <v>0</v>
      </c>
      <c r="AA32" s="58">
        <v>0</v>
      </c>
      <c r="AB32" s="61">
        <v>0</v>
      </c>
    </row>
    <row r="33" spans="1:28" s="66" customFormat="1" ht="15.75" x14ac:dyDescent="0.25">
      <c r="A33" s="36">
        <v>45072</v>
      </c>
      <c r="B33" s="54">
        <f>+E33+H33</f>
        <v>2000000</v>
      </c>
      <c r="C33" s="54">
        <f t="shared" ref="C33:D48" si="0">+F33+I33</f>
        <v>1700000</v>
      </c>
      <c r="D33" s="54">
        <f t="shared" si="0"/>
        <v>1700000</v>
      </c>
      <c r="E33" s="55">
        <v>2000000</v>
      </c>
      <c r="F33" s="55">
        <v>1700000</v>
      </c>
      <c r="G33" s="55">
        <v>1700000</v>
      </c>
      <c r="H33" s="55">
        <v>0</v>
      </c>
      <c r="I33" s="55">
        <v>0</v>
      </c>
      <c r="J33" s="55">
        <v>0</v>
      </c>
      <c r="K33" s="55"/>
      <c r="L33" s="55">
        <v>0</v>
      </c>
      <c r="M33" s="56"/>
      <c r="N33" s="55">
        <v>0</v>
      </c>
      <c r="O33" s="55">
        <v>1700000</v>
      </c>
      <c r="P33" s="55">
        <v>0</v>
      </c>
      <c r="Q33" s="55">
        <v>0</v>
      </c>
      <c r="R33" s="55">
        <f t="shared" ref="R33:S48" si="1">+B33</f>
        <v>2000000</v>
      </c>
      <c r="S33" s="55">
        <f t="shared" si="1"/>
        <v>1700000</v>
      </c>
      <c r="T33" s="55">
        <v>2000000</v>
      </c>
      <c r="U33" s="55">
        <v>0</v>
      </c>
      <c r="V33" s="57">
        <v>0</v>
      </c>
      <c r="W33" s="58">
        <v>0</v>
      </c>
      <c r="X33" s="59">
        <v>1700000</v>
      </c>
      <c r="Y33" s="58">
        <v>0</v>
      </c>
      <c r="Z33" s="60">
        <v>0</v>
      </c>
      <c r="AA33" s="58">
        <v>0</v>
      </c>
      <c r="AB33" s="61">
        <v>1</v>
      </c>
    </row>
    <row r="34" spans="1:28" s="66" customFormat="1" ht="15.75" x14ac:dyDescent="0.25">
      <c r="A34" s="36">
        <v>45079</v>
      </c>
      <c r="B34" s="54">
        <f t="shared" ref="B34:D55" si="2">+E34+H34</f>
        <v>2000000</v>
      </c>
      <c r="C34" s="54">
        <f t="shared" si="0"/>
        <v>1700000</v>
      </c>
      <c r="D34" s="54">
        <f t="shared" si="0"/>
        <v>1700000</v>
      </c>
      <c r="E34" s="55">
        <v>2000000</v>
      </c>
      <c r="F34" s="55">
        <v>1700000</v>
      </c>
      <c r="G34" s="55">
        <v>1700000</v>
      </c>
      <c r="H34" s="55">
        <v>0</v>
      </c>
      <c r="I34" s="55">
        <v>0</v>
      </c>
      <c r="J34" s="55">
        <v>0</v>
      </c>
      <c r="K34" s="55"/>
      <c r="L34" s="55">
        <v>0</v>
      </c>
      <c r="M34" s="56"/>
      <c r="N34" s="55">
        <v>0</v>
      </c>
      <c r="O34" s="55">
        <v>1700000</v>
      </c>
      <c r="P34" s="55">
        <v>0</v>
      </c>
      <c r="Q34" s="55">
        <v>0</v>
      </c>
      <c r="R34" s="55">
        <f t="shared" si="1"/>
        <v>2000000</v>
      </c>
      <c r="S34" s="55">
        <f t="shared" si="1"/>
        <v>1700000</v>
      </c>
      <c r="T34" s="55">
        <v>2000000</v>
      </c>
      <c r="U34" s="55">
        <v>0</v>
      </c>
      <c r="V34" s="57">
        <v>0</v>
      </c>
      <c r="W34" s="58">
        <v>0</v>
      </c>
      <c r="X34" s="59">
        <v>1700000</v>
      </c>
      <c r="Y34" s="58">
        <v>0</v>
      </c>
      <c r="Z34" s="60">
        <v>0</v>
      </c>
      <c r="AA34" s="58">
        <v>0</v>
      </c>
      <c r="AB34" s="61">
        <v>1</v>
      </c>
    </row>
    <row r="35" spans="1:28" s="66" customFormat="1" ht="15.75" x14ac:dyDescent="0.25">
      <c r="A35" s="36">
        <v>45086</v>
      </c>
      <c r="B35" s="54">
        <f t="shared" si="2"/>
        <v>2000000</v>
      </c>
      <c r="C35" s="54">
        <f t="shared" si="0"/>
        <v>1700000</v>
      </c>
      <c r="D35" s="54">
        <f t="shared" si="0"/>
        <v>1700000</v>
      </c>
      <c r="E35" s="55">
        <v>2000000</v>
      </c>
      <c r="F35" s="55">
        <v>1700000</v>
      </c>
      <c r="G35" s="55">
        <v>1700000</v>
      </c>
      <c r="H35" s="55">
        <v>0</v>
      </c>
      <c r="I35" s="55">
        <v>0</v>
      </c>
      <c r="J35" s="55">
        <v>0</v>
      </c>
      <c r="K35" s="55"/>
      <c r="L35" s="55">
        <v>0</v>
      </c>
      <c r="M35" s="56"/>
      <c r="N35" s="55">
        <v>0</v>
      </c>
      <c r="O35" s="55">
        <v>1700000</v>
      </c>
      <c r="P35" s="55">
        <v>0</v>
      </c>
      <c r="Q35" s="55">
        <v>0</v>
      </c>
      <c r="R35" s="55">
        <f t="shared" si="1"/>
        <v>2000000</v>
      </c>
      <c r="S35" s="55">
        <f t="shared" si="1"/>
        <v>1700000</v>
      </c>
      <c r="T35" s="55">
        <v>2000000</v>
      </c>
      <c r="U35" s="55">
        <v>0</v>
      </c>
      <c r="V35" s="57"/>
      <c r="W35" s="58"/>
      <c r="X35" s="59">
        <v>1700000</v>
      </c>
      <c r="Y35" s="58"/>
      <c r="Z35" s="60"/>
      <c r="AA35" s="58"/>
      <c r="AB35" s="61">
        <v>1</v>
      </c>
    </row>
    <row r="36" spans="1:28" s="66" customFormat="1" ht="15.75" x14ac:dyDescent="0.25">
      <c r="A36" s="36">
        <v>45093</v>
      </c>
      <c r="B36" s="54">
        <f t="shared" si="2"/>
        <v>2000000</v>
      </c>
      <c r="C36" s="54">
        <f t="shared" si="0"/>
        <v>1700000</v>
      </c>
      <c r="D36" s="54">
        <f t="shared" si="0"/>
        <v>1700000</v>
      </c>
      <c r="E36" s="55">
        <v>2000000</v>
      </c>
      <c r="F36" s="55">
        <v>1700000</v>
      </c>
      <c r="G36" s="55">
        <v>1700000</v>
      </c>
      <c r="H36" s="55">
        <v>0</v>
      </c>
      <c r="I36" s="55">
        <v>0</v>
      </c>
      <c r="J36" s="55">
        <v>0</v>
      </c>
      <c r="K36" s="55"/>
      <c r="L36" s="55">
        <v>0</v>
      </c>
      <c r="M36" s="56"/>
      <c r="N36" s="55">
        <v>0</v>
      </c>
      <c r="O36" s="55">
        <v>1700000</v>
      </c>
      <c r="P36" s="55">
        <v>0</v>
      </c>
      <c r="Q36" s="55">
        <v>0</v>
      </c>
      <c r="R36" s="55">
        <f t="shared" si="1"/>
        <v>2000000</v>
      </c>
      <c r="S36" s="55">
        <f t="shared" si="1"/>
        <v>1700000</v>
      </c>
      <c r="T36" s="55">
        <v>2000000</v>
      </c>
      <c r="U36" s="55">
        <v>0</v>
      </c>
      <c r="V36" s="57"/>
      <c r="W36" s="58"/>
      <c r="X36" s="59">
        <v>1700000</v>
      </c>
      <c r="Y36" s="58"/>
      <c r="Z36" s="60"/>
      <c r="AA36" s="58"/>
      <c r="AB36" s="61">
        <v>1</v>
      </c>
    </row>
    <row r="37" spans="1:28" s="66" customFormat="1" ht="15.75" x14ac:dyDescent="0.25">
      <c r="A37" s="36">
        <v>45100</v>
      </c>
      <c r="B37" s="54">
        <f t="shared" si="2"/>
        <v>2000000</v>
      </c>
      <c r="C37" s="54">
        <f t="shared" si="0"/>
        <v>1700000</v>
      </c>
      <c r="D37" s="54">
        <f t="shared" si="0"/>
        <v>1700000</v>
      </c>
      <c r="E37" s="55">
        <v>2000000</v>
      </c>
      <c r="F37" s="55">
        <v>1700000</v>
      </c>
      <c r="G37" s="55">
        <v>1700000</v>
      </c>
      <c r="H37" s="55">
        <v>0</v>
      </c>
      <c r="I37" s="55">
        <v>0</v>
      </c>
      <c r="J37" s="55">
        <v>0</v>
      </c>
      <c r="K37" s="55"/>
      <c r="L37" s="55">
        <v>0</v>
      </c>
      <c r="M37" s="56"/>
      <c r="N37" s="55">
        <v>0</v>
      </c>
      <c r="O37" s="55">
        <v>1700000</v>
      </c>
      <c r="P37" s="55">
        <v>0</v>
      </c>
      <c r="Q37" s="55">
        <v>0</v>
      </c>
      <c r="R37" s="55">
        <f t="shared" si="1"/>
        <v>2000000</v>
      </c>
      <c r="S37" s="55">
        <f t="shared" si="1"/>
        <v>1700000</v>
      </c>
      <c r="T37" s="55">
        <v>2000000</v>
      </c>
      <c r="U37" s="55">
        <v>0</v>
      </c>
      <c r="V37" s="57"/>
      <c r="W37" s="58"/>
      <c r="X37" s="59">
        <v>1700000</v>
      </c>
      <c r="Y37" s="58"/>
      <c r="Z37" s="60"/>
      <c r="AA37" s="58"/>
      <c r="AB37" s="61">
        <v>1</v>
      </c>
    </row>
    <row r="38" spans="1:28" s="66" customFormat="1" ht="15.75" x14ac:dyDescent="0.25">
      <c r="A38" s="36">
        <v>45107</v>
      </c>
      <c r="B38" s="54">
        <f t="shared" si="2"/>
        <v>2000000</v>
      </c>
      <c r="C38" s="54">
        <f t="shared" si="0"/>
        <v>1700000</v>
      </c>
      <c r="D38" s="54">
        <f t="shared" si="0"/>
        <v>1700000</v>
      </c>
      <c r="E38" s="55">
        <v>2000000</v>
      </c>
      <c r="F38" s="55">
        <v>1700000</v>
      </c>
      <c r="G38" s="55">
        <v>1700000</v>
      </c>
      <c r="H38" s="55">
        <v>0</v>
      </c>
      <c r="I38" s="55">
        <v>0</v>
      </c>
      <c r="J38" s="55">
        <v>0</v>
      </c>
      <c r="K38" s="55"/>
      <c r="L38" s="55">
        <v>0</v>
      </c>
      <c r="M38" s="56"/>
      <c r="N38" s="55">
        <v>0</v>
      </c>
      <c r="O38" s="55">
        <v>1700000</v>
      </c>
      <c r="P38" s="55">
        <v>0</v>
      </c>
      <c r="Q38" s="55">
        <v>0</v>
      </c>
      <c r="R38" s="55">
        <f t="shared" si="1"/>
        <v>2000000</v>
      </c>
      <c r="S38" s="55">
        <f t="shared" si="1"/>
        <v>1700000</v>
      </c>
      <c r="T38" s="55">
        <v>2000000</v>
      </c>
      <c r="U38" s="55">
        <v>0</v>
      </c>
      <c r="V38" s="57"/>
      <c r="W38" s="58"/>
      <c r="X38" s="59">
        <v>1700000</v>
      </c>
      <c r="Y38" s="58"/>
      <c r="Z38" s="60"/>
      <c r="AA38" s="58"/>
      <c r="AB38" s="61">
        <v>1</v>
      </c>
    </row>
    <row r="39" spans="1:28" s="66" customFormat="1" ht="15.75" x14ac:dyDescent="0.25">
      <c r="A39" s="36">
        <v>45114</v>
      </c>
      <c r="B39" s="54">
        <f t="shared" si="2"/>
        <v>2000000</v>
      </c>
      <c r="C39" s="54">
        <f t="shared" si="0"/>
        <v>1700000</v>
      </c>
      <c r="D39" s="54">
        <f t="shared" si="0"/>
        <v>1700000</v>
      </c>
      <c r="E39" s="55">
        <v>2000000</v>
      </c>
      <c r="F39" s="55">
        <v>1700000</v>
      </c>
      <c r="G39" s="55">
        <v>1700000</v>
      </c>
      <c r="H39" s="55">
        <v>0</v>
      </c>
      <c r="I39" s="55">
        <v>0</v>
      </c>
      <c r="J39" s="55">
        <v>0</v>
      </c>
      <c r="K39" s="55"/>
      <c r="L39" s="55">
        <v>0</v>
      </c>
      <c r="M39" s="56"/>
      <c r="N39" s="55">
        <v>0</v>
      </c>
      <c r="O39" s="55">
        <v>1700000</v>
      </c>
      <c r="P39" s="55">
        <v>0</v>
      </c>
      <c r="Q39" s="55">
        <v>0</v>
      </c>
      <c r="R39" s="55">
        <f t="shared" si="1"/>
        <v>2000000</v>
      </c>
      <c r="S39" s="55">
        <f t="shared" si="1"/>
        <v>1700000</v>
      </c>
      <c r="T39" s="55">
        <v>2000000</v>
      </c>
      <c r="U39" s="55">
        <v>0</v>
      </c>
      <c r="V39" s="57"/>
      <c r="W39" s="58"/>
      <c r="X39" s="59">
        <v>1700000</v>
      </c>
      <c r="Y39" s="58"/>
      <c r="Z39" s="60"/>
      <c r="AA39" s="58"/>
      <c r="AB39" s="61">
        <v>1</v>
      </c>
    </row>
    <row r="40" spans="1:28" s="66" customFormat="1" ht="15.75" x14ac:dyDescent="0.25">
      <c r="A40" s="36">
        <v>45121</v>
      </c>
      <c r="B40" s="54">
        <f t="shared" si="2"/>
        <v>2000000</v>
      </c>
      <c r="C40" s="54">
        <f t="shared" si="0"/>
        <v>1700000</v>
      </c>
      <c r="D40" s="54">
        <f t="shared" si="0"/>
        <v>1700000</v>
      </c>
      <c r="E40" s="55">
        <v>2000000</v>
      </c>
      <c r="F40" s="55">
        <v>1700000</v>
      </c>
      <c r="G40" s="55">
        <v>1700000</v>
      </c>
      <c r="H40" s="55">
        <v>0</v>
      </c>
      <c r="I40" s="55">
        <v>0</v>
      </c>
      <c r="J40" s="55">
        <v>0</v>
      </c>
      <c r="K40" s="55"/>
      <c r="L40" s="55">
        <v>0</v>
      </c>
      <c r="M40" s="56"/>
      <c r="N40" s="55">
        <v>0</v>
      </c>
      <c r="O40" s="55">
        <v>1700000</v>
      </c>
      <c r="P40" s="55">
        <v>0</v>
      </c>
      <c r="Q40" s="55">
        <v>0</v>
      </c>
      <c r="R40" s="55">
        <f t="shared" si="1"/>
        <v>2000000</v>
      </c>
      <c r="S40" s="55">
        <f t="shared" si="1"/>
        <v>1700000</v>
      </c>
      <c r="T40" s="55">
        <v>2000000</v>
      </c>
      <c r="U40" s="55">
        <v>0</v>
      </c>
      <c r="V40" s="57"/>
      <c r="W40" s="58"/>
      <c r="X40" s="59">
        <v>1700000</v>
      </c>
      <c r="Y40" s="58"/>
      <c r="Z40" s="60"/>
      <c r="AA40" s="58"/>
      <c r="AB40" s="61">
        <v>1</v>
      </c>
    </row>
    <row r="41" spans="1:28" s="66" customFormat="1" ht="15.75" x14ac:dyDescent="0.25">
      <c r="A41" s="36">
        <v>45128</v>
      </c>
      <c r="B41" s="54">
        <f t="shared" si="2"/>
        <v>2000000</v>
      </c>
      <c r="C41" s="54">
        <f t="shared" si="0"/>
        <v>1700000</v>
      </c>
      <c r="D41" s="54">
        <f t="shared" si="0"/>
        <v>1700000</v>
      </c>
      <c r="E41" s="55">
        <v>2000000</v>
      </c>
      <c r="F41" s="55">
        <v>1700000</v>
      </c>
      <c r="G41" s="55">
        <v>1700000</v>
      </c>
      <c r="H41" s="55">
        <v>0</v>
      </c>
      <c r="I41" s="55">
        <v>0</v>
      </c>
      <c r="J41" s="55">
        <v>0</v>
      </c>
      <c r="K41" s="55"/>
      <c r="L41" s="55">
        <v>0</v>
      </c>
      <c r="M41" s="56"/>
      <c r="N41" s="55">
        <v>0</v>
      </c>
      <c r="O41" s="55">
        <v>1700000</v>
      </c>
      <c r="P41" s="55">
        <v>0</v>
      </c>
      <c r="Q41" s="55">
        <v>0</v>
      </c>
      <c r="R41" s="55">
        <f t="shared" si="1"/>
        <v>2000000</v>
      </c>
      <c r="S41" s="55">
        <f t="shared" si="1"/>
        <v>1700000</v>
      </c>
      <c r="T41" s="55">
        <v>2000000</v>
      </c>
      <c r="U41" s="55">
        <v>0</v>
      </c>
      <c r="V41" s="57"/>
      <c r="W41" s="58"/>
      <c r="X41" s="59">
        <v>1700000</v>
      </c>
      <c r="Y41" s="58"/>
      <c r="Z41" s="60"/>
      <c r="AA41" s="58"/>
      <c r="AB41" s="61">
        <v>1</v>
      </c>
    </row>
    <row r="42" spans="1:28" s="66" customFormat="1" ht="15.75" x14ac:dyDescent="0.25">
      <c r="A42" s="36">
        <v>45135</v>
      </c>
      <c r="B42" s="54">
        <f t="shared" si="2"/>
        <v>2000000</v>
      </c>
      <c r="C42" s="54">
        <f t="shared" si="0"/>
        <v>1700000</v>
      </c>
      <c r="D42" s="54">
        <f t="shared" si="0"/>
        <v>1700000</v>
      </c>
      <c r="E42" s="55">
        <v>2000000</v>
      </c>
      <c r="F42" s="55">
        <v>1700000</v>
      </c>
      <c r="G42" s="55">
        <v>1700000</v>
      </c>
      <c r="H42" s="55">
        <v>0</v>
      </c>
      <c r="I42" s="55">
        <v>0</v>
      </c>
      <c r="J42" s="55">
        <v>0</v>
      </c>
      <c r="K42" s="55"/>
      <c r="L42" s="55">
        <v>0</v>
      </c>
      <c r="M42" s="56"/>
      <c r="N42" s="55">
        <v>0</v>
      </c>
      <c r="O42" s="55">
        <v>1700000</v>
      </c>
      <c r="P42" s="55">
        <v>0</v>
      </c>
      <c r="Q42" s="55">
        <v>0</v>
      </c>
      <c r="R42" s="55">
        <f t="shared" si="1"/>
        <v>2000000</v>
      </c>
      <c r="S42" s="55">
        <f t="shared" si="1"/>
        <v>1700000</v>
      </c>
      <c r="T42" s="55">
        <v>2000000</v>
      </c>
      <c r="U42" s="55">
        <v>0</v>
      </c>
      <c r="V42" s="57"/>
      <c r="W42" s="58"/>
      <c r="X42" s="59">
        <v>1700000</v>
      </c>
      <c r="Y42" s="58"/>
      <c r="Z42" s="60"/>
      <c r="AA42" s="58"/>
      <c r="AB42" s="61">
        <v>1</v>
      </c>
    </row>
    <row r="43" spans="1:28" s="66" customFormat="1" ht="15.75" x14ac:dyDescent="0.25">
      <c r="A43" s="36">
        <v>45142</v>
      </c>
      <c r="B43" s="54">
        <f t="shared" si="2"/>
        <v>2000000</v>
      </c>
      <c r="C43" s="54">
        <f t="shared" si="0"/>
        <v>1700000</v>
      </c>
      <c r="D43" s="54">
        <f t="shared" si="0"/>
        <v>1700000</v>
      </c>
      <c r="E43" s="55">
        <v>2000000</v>
      </c>
      <c r="F43" s="55">
        <v>1700000</v>
      </c>
      <c r="G43" s="55">
        <v>1700000</v>
      </c>
      <c r="H43" s="55">
        <v>0</v>
      </c>
      <c r="I43" s="55">
        <v>0</v>
      </c>
      <c r="J43" s="55">
        <v>0</v>
      </c>
      <c r="K43" s="55"/>
      <c r="L43" s="55">
        <v>0</v>
      </c>
      <c r="M43" s="56"/>
      <c r="N43" s="55">
        <v>0</v>
      </c>
      <c r="O43" s="55">
        <v>1700000</v>
      </c>
      <c r="P43" s="55">
        <v>0</v>
      </c>
      <c r="Q43" s="55">
        <v>0</v>
      </c>
      <c r="R43" s="55">
        <f t="shared" si="1"/>
        <v>2000000</v>
      </c>
      <c r="S43" s="55">
        <f t="shared" si="1"/>
        <v>1700000</v>
      </c>
      <c r="T43" s="55">
        <v>2000000</v>
      </c>
      <c r="U43" s="55">
        <v>0</v>
      </c>
      <c r="V43" s="57"/>
      <c r="W43" s="58"/>
      <c r="X43" s="59">
        <v>1700000</v>
      </c>
      <c r="Y43" s="58"/>
      <c r="Z43" s="60"/>
      <c r="AA43" s="58"/>
      <c r="AB43" s="61">
        <v>1</v>
      </c>
    </row>
    <row r="44" spans="1:28" s="66" customFormat="1" ht="15.75" x14ac:dyDescent="0.25">
      <c r="A44" s="36">
        <v>45149</v>
      </c>
      <c r="B44" s="54">
        <f t="shared" si="2"/>
        <v>2000000</v>
      </c>
      <c r="C44" s="54">
        <f t="shared" si="0"/>
        <v>1700000</v>
      </c>
      <c r="D44" s="54">
        <f t="shared" si="0"/>
        <v>1700000</v>
      </c>
      <c r="E44" s="55">
        <v>2000000</v>
      </c>
      <c r="F44" s="55">
        <v>1700000</v>
      </c>
      <c r="G44" s="55">
        <v>1700000</v>
      </c>
      <c r="H44" s="55">
        <v>0</v>
      </c>
      <c r="I44" s="55">
        <v>0</v>
      </c>
      <c r="J44" s="55">
        <v>0</v>
      </c>
      <c r="K44" s="55"/>
      <c r="L44" s="55">
        <v>0</v>
      </c>
      <c r="M44" s="56"/>
      <c r="N44" s="55">
        <v>0</v>
      </c>
      <c r="O44" s="55">
        <v>1700000</v>
      </c>
      <c r="P44" s="55">
        <v>0</v>
      </c>
      <c r="Q44" s="55">
        <v>0</v>
      </c>
      <c r="R44" s="55">
        <f t="shared" si="1"/>
        <v>2000000</v>
      </c>
      <c r="S44" s="55">
        <f t="shared" si="1"/>
        <v>1700000</v>
      </c>
      <c r="T44" s="55">
        <v>2000000</v>
      </c>
      <c r="U44" s="55">
        <v>0</v>
      </c>
      <c r="V44" s="57"/>
      <c r="W44" s="58"/>
      <c r="X44" s="59">
        <v>1700000</v>
      </c>
      <c r="Y44" s="58"/>
      <c r="Z44" s="60"/>
      <c r="AA44" s="58"/>
      <c r="AB44" s="61">
        <v>1</v>
      </c>
    </row>
    <row r="45" spans="1:28" s="66" customFormat="1" ht="15.75" x14ac:dyDescent="0.25">
      <c r="A45" s="36">
        <v>45156</v>
      </c>
      <c r="B45" s="54">
        <f t="shared" si="2"/>
        <v>2000000</v>
      </c>
      <c r="C45" s="54">
        <f t="shared" si="0"/>
        <v>1700000</v>
      </c>
      <c r="D45" s="54">
        <f t="shared" si="0"/>
        <v>1700000</v>
      </c>
      <c r="E45" s="55">
        <v>2000000</v>
      </c>
      <c r="F45" s="55">
        <v>1700000</v>
      </c>
      <c r="G45" s="55">
        <v>1700000</v>
      </c>
      <c r="H45" s="55">
        <v>0</v>
      </c>
      <c r="I45" s="55">
        <v>0</v>
      </c>
      <c r="J45" s="55">
        <v>0</v>
      </c>
      <c r="K45" s="55"/>
      <c r="L45" s="55">
        <v>0</v>
      </c>
      <c r="M45" s="56"/>
      <c r="N45" s="55">
        <v>0</v>
      </c>
      <c r="O45" s="55">
        <v>1700000</v>
      </c>
      <c r="P45" s="55">
        <v>0</v>
      </c>
      <c r="Q45" s="55">
        <v>0</v>
      </c>
      <c r="R45" s="55">
        <f t="shared" si="1"/>
        <v>2000000</v>
      </c>
      <c r="S45" s="55">
        <f t="shared" si="1"/>
        <v>1700000</v>
      </c>
      <c r="T45" s="55">
        <v>2000000</v>
      </c>
      <c r="U45" s="55">
        <v>0</v>
      </c>
      <c r="V45" s="57"/>
      <c r="W45" s="58"/>
      <c r="X45" s="59">
        <v>1700000</v>
      </c>
      <c r="Y45" s="58"/>
      <c r="Z45" s="60"/>
      <c r="AA45" s="58"/>
      <c r="AB45" s="61">
        <v>1</v>
      </c>
    </row>
    <row r="46" spans="1:28" s="66" customFormat="1" ht="15.75" x14ac:dyDescent="0.25">
      <c r="A46" s="36">
        <v>45163</v>
      </c>
      <c r="B46" s="54">
        <f t="shared" si="2"/>
        <v>2000000</v>
      </c>
      <c r="C46" s="54">
        <f t="shared" si="0"/>
        <v>1700000</v>
      </c>
      <c r="D46" s="54">
        <f t="shared" si="0"/>
        <v>1700000</v>
      </c>
      <c r="E46" s="55">
        <v>2000000</v>
      </c>
      <c r="F46" s="55">
        <v>1700000</v>
      </c>
      <c r="G46" s="55">
        <v>1700000</v>
      </c>
      <c r="H46" s="55">
        <v>0</v>
      </c>
      <c r="I46" s="55">
        <v>0</v>
      </c>
      <c r="J46" s="55">
        <v>0</v>
      </c>
      <c r="K46" s="55"/>
      <c r="L46" s="55">
        <v>0</v>
      </c>
      <c r="M46" s="56"/>
      <c r="N46" s="55">
        <v>0</v>
      </c>
      <c r="O46" s="55">
        <v>1700000</v>
      </c>
      <c r="P46" s="55">
        <v>0</v>
      </c>
      <c r="Q46" s="55">
        <v>0</v>
      </c>
      <c r="R46" s="55">
        <f t="shared" si="1"/>
        <v>2000000</v>
      </c>
      <c r="S46" s="55">
        <f t="shared" si="1"/>
        <v>1700000</v>
      </c>
      <c r="T46" s="55">
        <v>2000000</v>
      </c>
      <c r="U46" s="55">
        <v>0</v>
      </c>
      <c r="V46" s="57"/>
      <c r="W46" s="58"/>
      <c r="X46" s="59">
        <v>1700000</v>
      </c>
      <c r="Y46" s="58"/>
      <c r="Z46" s="60"/>
      <c r="AA46" s="58"/>
      <c r="AB46" s="61">
        <v>1</v>
      </c>
    </row>
    <row r="47" spans="1:28" s="66" customFormat="1" ht="15.75" x14ac:dyDescent="0.25">
      <c r="A47" s="36">
        <v>45170</v>
      </c>
      <c r="B47" s="54">
        <f t="shared" si="2"/>
        <v>7000000</v>
      </c>
      <c r="C47" s="54">
        <f t="shared" si="0"/>
        <v>5825000</v>
      </c>
      <c r="D47" s="54">
        <f t="shared" si="0"/>
        <v>5825000</v>
      </c>
      <c r="E47" s="55">
        <v>7000000</v>
      </c>
      <c r="F47" s="55">
        <v>5825000</v>
      </c>
      <c r="G47" s="55">
        <v>5825000</v>
      </c>
      <c r="H47" s="55">
        <v>0</v>
      </c>
      <c r="I47" s="55">
        <v>0</v>
      </c>
      <c r="J47" s="55">
        <v>0</v>
      </c>
      <c r="K47" s="55"/>
      <c r="L47" s="55">
        <v>0</v>
      </c>
      <c r="M47" s="56"/>
      <c r="N47" s="55">
        <v>0</v>
      </c>
      <c r="O47" s="55">
        <f>+D47-Q47</f>
        <v>3825000</v>
      </c>
      <c r="P47" s="55">
        <v>0</v>
      </c>
      <c r="Q47" s="55">
        <v>2000000</v>
      </c>
      <c r="R47" s="55">
        <f t="shared" si="1"/>
        <v>7000000</v>
      </c>
      <c r="S47" s="55">
        <f t="shared" si="1"/>
        <v>5825000</v>
      </c>
      <c r="T47" s="55">
        <v>7000000</v>
      </c>
      <c r="U47" s="55">
        <v>0</v>
      </c>
      <c r="V47" s="57"/>
      <c r="W47" s="58"/>
      <c r="X47" s="59">
        <v>5825000</v>
      </c>
      <c r="Y47" s="58"/>
      <c r="Z47" s="60"/>
      <c r="AA47" s="58"/>
      <c r="AB47" s="61">
        <v>3</v>
      </c>
    </row>
    <row r="48" spans="1:28" s="66" customFormat="1" ht="15.75" x14ac:dyDescent="0.25">
      <c r="A48" s="36">
        <v>45177</v>
      </c>
      <c r="B48" s="54">
        <f t="shared" si="2"/>
        <v>7000000</v>
      </c>
      <c r="C48" s="54">
        <f t="shared" si="0"/>
        <v>5825000</v>
      </c>
      <c r="D48" s="54">
        <f t="shared" si="0"/>
        <v>5825000</v>
      </c>
      <c r="E48" s="55">
        <v>7000000</v>
      </c>
      <c r="F48" s="55">
        <v>5825000</v>
      </c>
      <c r="G48" s="55">
        <v>5825000</v>
      </c>
      <c r="H48" s="55">
        <v>0</v>
      </c>
      <c r="I48" s="55">
        <v>0</v>
      </c>
      <c r="J48" s="55">
        <v>0</v>
      </c>
      <c r="K48" s="55"/>
      <c r="L48" s="55">
        <v>0</v>
      </c>
      <c r="M48" s="56"/>
      <c r="N48" s="55">
        <v>0</v>
      </c>
      <c r="O48" s="55">
        <f t="shared" ref="O48:O62" si="3">+D48-Q48</f>
        <v>3825000</v>
      </c>
      <c r="P48" s="55">
        <v>0</v>
      </c>
      <c r="Q48" s="55">
        <v>2000000</v>
      </c>
      <c r="R48" s="55">
        <f t="shared" si="1"/>
        <v>7000000</v>
      </c>
      <c r="S48" s="55">
        <f t="shared" si="1"/>
        <v>5825000</v>
      </c>
      <c r="T48" s="55">
        <v>7000000</v>
      </c>
      <c r="U48" s="55">
        <v>0</v>
      </c>
      <c r="V48" s="57"/>
      <c r="W48" s="58"/>
      <c r="X48" s="59">
        <v>5825000</v>
      </c>
      <c r="Y48" s="58"/>
      <c r="Z48" s="60"/>
      <c r="AA48" s="58"/>
      <c r="AB48" s="61">
        <v>3</v>
      </c>
    </row>
    <row r="49" spans="1:28" s="66" customFormat="1" ht="15.75" x14ac:dyDescent="0.25">
      <c r="A49" s="36">
        <v>45184</v>
      </c>
      <c r="B49" s="54">
        <f t="shared" si="2"/>
        <v>17000000</v>
      </c>
      <c r="C49" s="54">
        <f t="shared" si="2"/>
        <v>14325000</v>
      </c>
      <c r="D49" s="54">
        <f t="shared" si="2"/>
        <v>14325000</v>
      </c>
      <c r="E49" s="55">
        <v>17000000</v>
      </c>
      <c r="F49" s="55">
        <v>14325000</v>
      </c>
      <c r="G49" s="55">
        <v>14325000</v>
      </c>
      <c r="H49" s="55">
        <v>0</v>
      </c>
      <c r="I49" s="55">
        <v>0</v>
      </c>
      <c r="J49" s="55">
        <v>0</v>
      </c>
      <c r="K49" s="55"/>
      <c r="L49" s="55">
        <v>0</v>
      </c>
      <c r="M49" s="56"/>
      <c r="N49" s="55">
        <v>0</v>
      </c>
      <c r="O49" s="55">
        <f t="shared" si="3"/>
        <v>12325000</v>
      </c>
      <c r="P49" s="55">
        <v>0</v>
      </c>
      <c r="Q49" s="55">
        <v>2000000</v>
      </c>
      <c r="R49" s="55">
        <f t="shared" ref="R49:S64" si="4">+B49</f>
        <v>17000000</v>
      </c>
      <c r="S49" s="55">
        <f t="shared" si="4"/>
        <v>14325000</v>
      </c>
      <c r="T49" s="55">
        <v>17000000</v>
      </c>
      <c r="U49" s="55">
        <v>0</v>
      </c>
      <c r="V49" s="57"/>
      <c r="W49" s="58"/>
      <c r="X49" s="59">
        <v>14325000</v>
      </c>
      <c r="Y49" s="58"/>
      <c r="Z49" s="60"/>
      <c r="AA49" s="58"/>
      <c r="AB49" s="61">
        <v>5</v>
      </c>
    </row>
    <row r="50" spans="1:28" s="66" customFormat="1" ht="15.75" x14ac:dyDescent="0.25">
      <c r="A50" s="36">
        <v>45191</v>
      </c>
      <c r="B50" s="54">
        <f t="shared" si="2"/>
        <v>180857000</v>
      </c>
      <c r="C50" s="54">
        <f t="shared" si="2"/>
        <v>153228450</v>
      </c>
      <c r="D50" s="54">
        <f t="shared" si="2"/>
        <v>153228450</v>
      </c>
      <c r="E50" s="55">
        <v>180857000</v>
      </c>
      <c r="F50" s="55">
        <v>153228450</v>
      </c>
      <c r="G50" s="55">
        <v>153228450</v>
      </c>
      <c r="H50" s="55">
        <v>0</v>
      </c>
      <c r="I50" s="55">
        <v>0</v>
      </c>
      <c r="J50" s="55">
        <v>0</v>
      </c>
      <c r="K50" s="55"/>
      <c r="L50" s="55">
        <v>0</v>
      </c>
      <c r="M50" s="56"/>
      <c r="N50" s="55">
        <v>0</v>
      </c>
      <c r="O50" s="55">
        <f t="shared" si="3"/>
        <v>145228450</v>
      </c>
      <c r="P50" s="55">
        <v>0</v>
      </c>
      <c r="Q50" s="55">
        <v>8000000</v>
      </c>
      <c r="R50" s="55">
        <f t="shared" si="4"/>
        <v>180857000</v>
      </c>
      <c r="S50" s="55">
        <f t="shared" si="4"/>
        <v>153228450</v>
      </c>
      <c r="T50" s="55">
        <v>180857000</v>
      </c>
      <c r="U50" s="55">
        <v>0</v>
      </c>
      <c r="V50" s="57"/>
      <c r="W50" s="58"/>
      <c r="X50" s="59">
        <v>153228450</v>
      </c>
      <c r="Y50" s="58"/>
      <c r="Z50" s="60"/>
      <c r="AA50" s="58"/>
      <c r="AB50" s="61">
        <v>58</v>
      </c>
    </row>
    <row r="51" spans="1:28" s="66" customFormat="1" ht="15.75" x14ac:dyDescent="0.25">
      <c r="A51" s="36">
        <v>45198</v>
      </c>
      <c r="B51" s="54">
        <f t="shared" si="2"/>
        <v>274822000</v>
      </c>
      <c r="C51" s="54">
        <f t="shared" si="2"/>
        <v>232098700</v>
      </c>
      <c r="D51" s="54">
        <f t="shared" si="2"/>
        <v>232098700</v>
      </c>
      <c r="E51" s="55">
        <v>274822000</v>
      </c>
      <c r="F51" s="55">
        <v>232098700</v>
      </c>
      <c r="G51" s="55">
        <v>232098700</v>
      </c>
      <c r="H51" s="55">
        <v>0</v>
      </c>
      <c r="I51" s="55">
        <v>0</v>
      </c>
      <c r="J51" s="55">
        <v>0</v>
      </c>
      <c r="K51" s="55"/>
      <c r="L51" s="55">
        <v>0</v>
      </c>
      <c r="M51" s="56"/>
      <c r="N51" s="55">
        <v>0</v>
      </c>
      <c r="O51" s="55">
        <f t="shared" si="3"/>
        <v>208098700</v>
      </c>
      <c r="P51" s="55">
        <v>0</v>
      </c>
      <c r="Q51" s="55">
        <v>24000000</v>
      </c>
      <c r="R51" s="55">
        <f t="shared" si="4"/>
        <v>274822000</v>
      </c>
      <c r="S51" s="55">
        <f t="shared" si="4"/>
        <v>232098700</v>
      </c>
      <c r="T51" s="55">
        <v>274822000</v>
      </c>
      <c r="U51" s="55">
        <v>0</v>
      </c>
      <c r="V51" s="57"/>
      <c r="W51" s="58"/>
      <c r="X51" s="59">
        <v>232098700</v>
      </c>
      <c r="Y51" s="58"/>
      <c r="Z51" s="60"/>
      <c r="AA51" s="58"/>
      <c r="AB51" s="61">
        <v>83</v>
      </c>
    </row>
    <row r="52" spans="1:28" s="66" customFormat="1" ht="15.75" x14ac:dyDescent="0.25">
      <c r="A52" s="36">
        <v>45205</v>
      </c>
      <c r="B52" s="54">
        <f t="shared" si="2"/>
        <v>405322000</v>
      </c>
      <c r="C52" s="54">
        <f t="shared" si="2"/>
        <v>341898700</v>
      </c>
      <c r="D52" s="54">
        <f t="shared" si="2"/>
        <v>341898700</v>
      </c>
      <c r="E52" s="55">
        <v>405322000</v>
      </c>
      <c r="F52" s="55">
        <v>341898700</v>
      </c>
      <c r="G52" s="55">
        <v>341898700</v>
      </c>
      <c r="H52" s="55">
        <v>0</v>
      </c>
      <c r="I52" s="55">
        <v>0</v>
      </c>
      <c r="J52" s="55">
        <v>0</v>
      </c>
      <c r="K52" s="55"/>
      <c r="L52" s="55">
        <v>0</v>
      </c>
      <c r="M52" s="56"/>
      <c r="N52" s="55">
        <v>0</v>
      </c>
      <c r="O52" s="55">
        <f t="shared" si="3"/>
        <v>299898700</v>
      </c>
      <c r="P52" s="55">
        <v>0</v>
      </c>
      <c r="Q52" s="55">
        <v>42000000</v>
      </c>
      <c r="R52" s="55">
        <f t="shared" si="4"/>
        <v>405322000</v>
      </c>
      <c r="S52" s="55">
        <f t="shared" si="4"/>
        <v>341898700</v>
      </c>
      <c r="T52" s="55">
        <v>405322000</v>
      </c>
      <c r="U52" s="55">
        <v>0</v>
      </c>
      <c r="V52" s="57"/>
      <c r="W52" s="58"/>
      <c r="X52" s="59">
        <v>341898700</v>
      </c>
      <c r="Y52" s="58"/>
      <c r="Z52" s="60"/>
      <c r="AA52" s="58"/>
      <c r="AB52" s="61">
        <v>112</v>
      </c>
    </row>
    <row r="53" spans="1:28" s="66" customFormat="1" ht="15.75" x14ac:dyDescent="0.25">
      <c r="A53" s="36">
        <v>45212</v>
      </c>
      <c r="B53" s="54">
        <f t="shared" si="2"/>
        <v>681951800</v>
      </c>
      <c r="C53" s="54">
        <f t="shared" si="2"/>
        <v>577034030</v>
      </c>
      <c r="D53" s="54">
        <f t="shared" si="2"/>
        <v>577034030</v>
      </c>
      <c r="E53" s="55">
        <v>681951800</v>
      </c>
      <c r="F53" s="55">
        <v>577034030</v>
      </c>
      <c r="G53" s="55">
        <v>577034030</v>
      </c>
      <c r="H53" s="55">
        <v>0</v>
      </c>
      <c r="I53" s="55">
        <v>0</v>
      </c>
      <c r="J53" s="55">
        <v>0</v>
      </c>
      <c r="K53" s="55"/>
      <c r="L53" s="55">
        <v>0</v>
      </c>
      <c r="M53" s="56"/>
      <c r="N53" s="55">
        <v>0</v>
      </c>
      <c r="O53" s="55">
        <f t="shared" si="3"/>
        <v>535034030</v>
      </c>
      <c r="P53" s="55">
        <v>0</v>
      </c>
      <c r="Q53" s="55">
        <v>42000000</v>
      </c>
      <c r="R53" s="55">
        <f t="shared" si="4"/>
        <v>681951800</v>
      </c>
      <c r="S53" s="55">
        <f t="shared" si="4"/>
        <v>577034030</v>
      </c>
      <c r="T53" s="55">
        <v>681951800</v>
      </c>
      <c r="U53" s="55">
        <v>0</v>
      </c>
      <c r="V53" s="57"/>
      <c r="W53" s="58"/>
      <c r="X53" s="59">
        <v>577034030</v>
      </c>
      <c r="Y53" s="58"/>
      <c r="Z53" s="60"/>
      <c r="AA53" s="58"/>
      <c r="AB53" s="61">
        <v>192</v>
      </c>
    </row>
    <row r="54" spans="1:28" s="66" customFormat="1" ht="15.75" x14ac:dyDescent="0.25">
      <c r="A54" s="36">
        <v>45219</v>
      </c>
      <c r="B54" s="54">
        <f t="shared" si="2"/>
        <v>933838984.28999996</v>
      </c>
      <c r="C54" s="54">
        <f t="shared" si="2"/>
        <v>791138136.64999998</v>
      </c>
      <c r="D54" s="54">
        <f t="shared" si="2"/>
        <v>791138136.64999998</v>
      </c>
      <c r="E54" s="55">
        <v>933838984.28999996</v>
      </c>
      <c r="F54" s="55">
        <v>791138136.64999998</v>
      </c>
      <c r="G54" s="55">
        <v>791138136.64999998</v>
      </c>
      <c r="H54" s="55">
        <v>0</v>
      </c>
      <c r="I54" s="55">
        <v>0</v>
      </c>
      <c r="J54" s="55">
        <v>0</v>
      </c>
      <c r="K54" s="55"/>
      <c r="L54" s="55">
        <v>0</v>
      </c>
      <c r="M54" s="56"/>
      <c r="N54" s="55">
        <v>0</v>
      </c>
      <c r="O54" s="55">
        <f t="shared" si="3"/>
        <v>749138136.64999998</v>
      </c>
      <c r="P54" s="55">
        <v>0</v>
      </c>
      <c r="Q54" s="55">
        <v>42000000</v>
      </c>
      <c r="R54" s="55">
        <f t="shared" si="4"/>
        <v>933838984.28999996</v>
      </c>
      <c r="S54" s="55">
        <f t="shared" si="4"/>
        <v>791138136.64999998</v>
      </c>
      <c r="T54" s="55">
        <v>933838984.28999996</v>
      </c>
      <c r="U54" s="55">
        <v>0</v>
      </c>
      <c r="V54" s="57"/>
      <c r="W54" s="58"/>
      <c r="X54" s="59">
        <v>791138136.64999998</v>
      </c>
      <c r="Y54" s="58"/>
      <c r="Z54" s="60"/>
      <c r="AA54" s="58"/>
      <c r="AB54" s="61">
        <v>258</v>
      </c>
    </row>
    <row r="55" spans="1:28" s="66" customFormat="1" ht="15.75" x14ac:dyDescent="0.25">
      <c r="A55" s="36">
        <v>45226</v>
      </c>
      <c r="B55" s="54">
        <f t="shared" si="2"/>
        <v>1209141428.03</v>
      </c>
      <c r="C55" s="54">
        <f t="shared" si="2"/>
        <v>1023895213.85</v>
      </c>
      <c r="D55" s="54">
        <f t="shared" si="2"/>
        <v>1023895213.85</v>
      </c>
      <c r="E55" s="55">
        <v>1209141428.03</v>
      </c>
      <c r="F55" s="55">
        <v>1023895213.85</v>
      </c>
      <c r="G55" s="55">
        <v>1023895213.85</v>
      </c>
      <c r="H55" s="55">
        <v>0</v>
      </c>
      <c r="I55" s="55">
        <v>0</v>
      </c>
      <c r="J55" s="55">
        <v>0</v>
      </c>
      <c r="K55" s="55"/>
      <c r="L55" s="55">
        <v>0</v>
      </c>
      <c r="M55" s="56"/>
      <c r="N55" s="55">
        <v>0</v>
      </c>
      <c r="O55" s="55">
        <f t="shared" si="3"/>
        <v>961895213.85000002</v>
      </c>
      <c r="P55" s="55">
        <v>0</v>
      </c>
      <c r="Q55" s="55">
        <v>62000000</v>
      </c>
      <c r="R55" s="55">
        <f t="shared" si="4"/>
        <v>1209141428.03</v>
      </c>
      <c r="S55" s="55">
        <f t="shared" si="4"/>
        <v>1023895213.85</v>
      </c>
      <c r="T55" s="55">
        <v>1209141428.03</v>
      </c>
      <c r="U55" s="55">
        <v>0</v>
      </c>
      <c r="V55" s="57"/>
      <c r="W55" s="58"/>
      <c r="X55" s="59">
        <v>1023895213.85</v>
      </c>
      <c r="Y55" s="58"/>
      <c r="Z55" s="60"/>
      <c r="AA55" s="58"/>
      <c r="AB55" s="61">
        <v>321</v>
      </c>
    </row>
    <row r="56" spans="1:28" s="66" customFormat="1" ht="15.75" x14ac:dyDescent="0.25">
      <c r="A56" s="36">
        <v>45233</v>
      </c>
      <c r="B56" s="54">
        <v>1458723995.1099999</v>
      </c>
      <c r="C56" s="54">
        <v>1234165395.8499999</v>
      </c>
      <c r="D56" s="54">
        <f t="shared" ref="D56:D61" si="5">+G56+J56</f>
        <v>1234165395.8499999</v>
      </c>
      <c r="E56" s="55">
        <v>1458723995.1099999</v>
      </c>
      <c r="F56" s="55">
        <v>1234165395.8499999</v>
      </c>
      <c r="G56" s="55">
        <v>1234165395.8499999</v>
      </c>
      <c r="H56" s="55">
        <v>0</v>
      </c>
      <c r="I56" s="55">
        <v>0</v>
      </c>
      <c r="J56" s="55">
        <v>0</v>
      </c>
      <c r="K56" s="55"/>
      <c r="L56" s="55">
        <v>0</v>
      </c>
      <c r="M56" s="56"/>
      <c r="N56" s="55">
        <v>0</v>
      </c>
      <c r="O56" s="55">
        <f t="shared" si="3"/>
        <v>1142165395.8499999</v>
      </c>
      <c r="P56" s="55">
        <v>0</v>
      </c>
      <c r="Q56" s="55">
        <v>92000000</v>
      </c>
      <c r="R56" s="55">
        <f t="shared" si="4"/>
        <v>1458723995.1099999</v>
      </c>
      <c r="S56" s="55">
        <f t="shared" si="4"/>
        <v>1234165395.8499999</v>
      </c>
      <c r="T56" s="55">
        <f t="shared" ref="T56:T70" si="6">+R56</f>
        <v>1458723995.1099999</v>
      </c>
      <c r="U56" s="55">
        <v>0</v>
      </c>
      <c r="V56" s="57"/>
      <c r="W56" s="58"/>
      <c r="X56" s="59">
        <f t="shared" ref="X56:X70" si="7">+S56</f>
        <v>1234165395.8499999</v>
      </c>
      <c r="Y56" s="58"/>
      <c r="Z56" s="60"/>
      <c r="AA56" s="58"/>
      <c r="AB56" s="61">
        <v>370</v>
      </c>
    </row>
    <row r="57" spans="1:28" s="66" customFormat="1" ht="15.75" x14ac:dyDescent="0.25">
      <c r="A57" s="36">
        <v>45240</v>
      </c>
      <c r="B57" s="54">
        <v>2195609660.6799998</v>
      </c>
      <c r="C57" s="54">
        <v>1856868211.5999999</v>
      </c>
      <c r="D57" s="54">
        <f t="shared" si="5"/>
        <v>1856868211.5999999</v>
      </c>
      <c r="E57" s="55">
        <v>2195609660.6799998</v>
      </c>
      <c r="F57" s="55">
        <v>1856868211.5999999</v>
      </c>
      <c r="G57" s="55">
        <v>1856868211.5999999</v>
      </c>
      <c r="H57" s="55">
        <v>0</v>
      </c>
      <c r="I57" s="55">
        <v>0</v>
      </c>
      <c r="J57" s="55">
        <v>0</v>
      </c>
      <c r="K57" s="55"/>
      <c r="L57" s="55">
        <v>0</v>
      </c>
      <c r="M57" s="56"/>
      <c r="N57" s="55">
        <v>0</v>
      </c>
      <c r="O57" s="55">
        <f t="shared" si="3"/>
        <v>1706468211.5999999</v>
      </c>
      <c r="P57" s="55">
        <v>0</v>
      </c>
      <c r="Q57" s="55">
        <v>150400000</v>
      </c>
      <c r="R57" s="55">
        <f t="shared" si="4"/>
        <v>2195609660.6799998</v>
      </c>
      <c r="S57" s="55">
        <f t="shared" si="4"/>
        <v>1856868211.5999999</v>
      </c>
      <c r="T57" s="55">
        <f t="shared" si="6"/>
        <v>2195609660.6799998</v>
      </c>
      <c r="U57" s="55">
        <v>0</v>
      </c>
      <c r="V57" s="57"/>
      <c r="W57" s="58"/>
      <c r="X57" s="59">
        <f t="shared" si="7"/>
        <v>1856868211.5999999</v>
      </c>
      <c r="Y57" s="58"/>
      <c r="Z57" s="60"/>
      <c r="AA57" s="58"/>
      <c r="AB57" s="61">
        <v>544</v>
      </c>
    </row>
    <row r="58" spans="1:28" s="66" customFormat="1" ht="15.75" x14ac:dyDescent="0.25">
      <c r="A58" s="36">
        <v>45247</v>
      </c>
      <c r="B58" s="54">
        <v>2530229660.6799998</v>
      </c>
      <c r="C58" s="54">
        <v>2140295211.5999999</v>
      </c>
      <c r="D58" s="54">
        <f t="shared" si="5"/>
        <v>2140295211.5999999</v>
      </c>
      <c r="E58" s="55">
        <v>2530229660.6799998</v>
      </c>
      <c r="F58" s="55">
        <v>2140295211.5999999</v>
      </c>
      <c r="G58" s="55">
        <f>+F58</f>
        <v>2140295211.5999999</v>
      </c>
      <c r="H58" s="55">
        <v>0</v>
      </c>
      <c r="I58" s="55">
        <v>0</v>
      </c>
      <c r="J58" s="55">
        <v>0</v>
      </c>
      <c r="K58" s="55"/>
      <c r="L58" s="55">
        <v>0</v>
      </c>
      <c r="M58" s="56"/>
      <c r="N58" s="55">
        <v>0</v>
      </c>
      <c r="O58" s="55">
        <f t="shared" si="3"/>
        <v>1973895211.5999999</v>
      </c>
      <c r="P58" s="55">
        <v>0</v>
      </c>
      <c r="Q58" s="55">
        <v>166400000</v>
      </c>
      <c r="R58" s="55">
        <f t="shared" si="4"/>
        <v>2530229660.6799998</v>
      </c>
      <c r="S58" s="55">
        <f t="shared" si="4"/>
        <v>2140295211.5999999</v>
      </c>
      <c r="T58" s="55">
        <f t="shared" si="6"/>
        <v>2530229660.6799998</v>
      </c>
      <c r="U58" s="55">
        <v>0</v>
      </c>
      <c r="V58" s="57"/>
      <c r="W58" s="58"/>
      <c r="X58" s="59">
        <f t="shared" si="7"/>
        <v>2140295211.5999999</v>
      </c>
      <c r="Y58" s="58"/>
      <c r="Z58" s="60"/>
      <c r="AA58" s="58"/>
      <c r="AB58" s="61">
        <v>615</v>
      </c>
    </row>
    <row r="59" spans="1:28" s="66" customFormat="1" ht="15.75" x14ac:dyDescent="0.25">
      <c r="A59" s="36">
        <v>45254</v>
      </c>
      <c r="B59" s="54">
        <v>2769442704.9899998</v>
      </c>
      <c r="C59" s="54">
        <v>2341126299.25</v>
      </c>
      <c r="D59" s="54">
        <f t="shared" si="5"/>
        <v>2341126299.25</v>
      </c>
      <c r="E59" s="55">
        <v>2769442704.9899998</v>
      </c>
      <c r="F59" s="55">
        <v>2341126299.25</v>
      </c>
      <c r="G59" s="55">
        <f>+F59</f>
        <v>2341126299.25</v>
      </c>
      <c r="H59" s="55">
        <v>0</v>
      </c>
      <c r="I59" s="55">
        <v>0</v>
      </c>
      <c r="J59" s="55">
        <v>0</v>
      </c>
      <c r="K59" s="55"/>
      <c r="L59" s="55">
        <v>0</v>
      </c>
      <c r="M59" s="56"/>
      <c r="N59" s="55">
        <v>0</v>
      </c>
      <c r="O59" s="55">
        <f t="shared" si="3"/>
        <v>2134726299.25</v>
      </c>
      <c r="P59" s="55">
        <v>0</v>
      </c>
      <c r="Q59" s="55">
        <v>206400000</v>
      </c>
      <c r="R59" s="55">
        <f t="shared" si="4"/>
        <v>2769442704.9899998</v>
      </c>
      <c r="S59" s="55">
        <f t="shared" si="4"/>
        <v>2341126299.25</v>
      </c>
      <c r="T59" s="55">
        <f t="shared" si="6"/>
        <v>2769442704.9899998</v>
      </c>
      <c r="U59" s="55">
        <v>0</v>
      </c>
      <c r="V59" s="57"/>
      <c r="W59" s="58"/>
      <c r="X59" s="59">
        <f t="shared" si="7"/>
        <v>2341126299.25</v>
      </c>
      <c r="Y59" s="58"/>
      <c r="Z59" s="60"/>
      <c r="AA59" s="58"/>
      <c r="AB59" s="61">
        <v>654</v>
      </c>
    </row>
    <row r="60" spans="1:28" s="66" customFormat="1" ht="15.75" x14ac:dyDescent="0.25">
      <c r="A60" s="36">
        <v>45261</v>
      </c>
      <c r="B60" s="54">
        <v>2956162704.9899998</v>
      </c>
      <c r="C60" s="54">
        <v>2498088299.25</v>
      </c>
      <c r="D60" s="54">
        <f t="shared" si="5"/>
        <v>2498088299.25</v>
      </c>
      <c r="E60" s="55">
        <v>2956162704.9899998</v>
      </c>
      <c r="F60" s="55">
        <v>2498088299.25</v>
      </c>
      <c r="G60" s="55">
        <f>+F60</f>
        <v>2498088299.25</v>
      </c>
      <c r="H60" s="55">
        <v>0</v>
      </c>
      <c r="I60" s="55">
        <v>0</v>
      </c>
      <c r="J60" s="55">
        <v>0</v>
      </c>
      <c r="K60" s="55"/>
      <c r="L60" s="55">
        <v>0</v>
      </c>
      <c r="M60" s="56"/>
      <c r="N60" s="55">
        <v>0</v>
      </c>
      <c r="O60" s="55">
        <f t="shared" si="3"/>
        <v>2263688299.25</v>
      </c>
      <c r="P60" s="55">
        <v>0</v>
      </c>
      <c r="Q60" s="55">
        <v>234400000</v>
      </c>
      <c r="R60" s="55">
        <f t="shared" si="4"/>
        <v>2956162704.9899998</v>
      </c>
      <c r="S60" s="55">
        <f t="shared" si="4"/>
        <v>2498088299.25</v>
      </c>
      <c r="T60" s="55">
        <f t="shared" si="6"/>
        <v>2956162704.9899998</v>
      </c>
      <c r="U60" s="55">
        <v>0</v>
      </c>
      <c r="V60" s="57"/>
      <c r="W60" s="58"/>
      <c r="X60" s="59">
        <f t="shared" si="7"/>
        <v>2498088299.25</v>
      </c>
      <c r="Y60" s="58"/>
      <c r="Z60" s="60"/>
      <c r="AA60" s="58"/>
      <c r="AB60" s="61">
        <v>686</v>
      </c>
    </row>
    <row r="61" spans="1:28" s="66" customFormat="1" ht="15.75" x14ac:dyDescent="0.25">
      <c r="A61" s="36">
        <v>45268</v>
      </c>
      <c r="B61" s="54">
        <v>3312002581.6900001</v>
      </c>
      <c r="C61" s="54">
        <v>2795442846.0500002</v>
      </c>
      <c r="D61" s="54">
        <f t="shared" si="5"/>
        <v>2795442846.0500002</v>
      </c>
      <c r="E61" s="55">
        <v>3312002581.6900001</v>
      </c>
      <c r="F61" s="55">
        <v>2795442846.0500002</v>
      </c>
      <c r="G61" s="55">
        <f>+F61</f>
        <v>2795442846.0500002</v>
      </c>
      <c r="H61" s="55">
        <v>0</v>
      </c>
      <c r="I61" s="55">
        <v>0</v>
      </c>
      <c r="J61" s="55">
        <v>0</v>
      </c>
      <c r="K61" s="55"/>
      <c r="L61" s="55">
        <v>0</v>
      </c>
      <c r="M61" s="56"/>
      <c r="N61" s="55">
        <v>0</v>
      </c>
      <c r="O61" s="55">
        <f t="shared" si="3"/>
        <v>2479293271.6500001</v>
      </c>
      <c r="P61" s="55">
        <v>0</v>
      </c>
      <c r="Q61" s="55">
        <v>316149574.39999998</v>
      </c>
      <c r="R61" s="55">
        <f t="shared" si="4"/>
        <v>3312002581.6900001</v>
      </c>
      <c r="S61" s="55">
        <f t="shared" si="4"/>
        <v>2795442846.0500002</v>
      </c>
      <c r="T61" s="55">
        <f t="shared" si="6"/>
        <v>3312002581.6900001</v>
      </c>
      <c r="U61" s="55">
        <v>0</v>
      </c>
      <c r="V61" s="57"/>
      <c r="W61" s="58"/>
      <c r="X61" s="59">
        <f t="shared" si="7"/>
        <v>2795442846.0500002</v>
      </c>
      <c r="Y61" s="58"/>
      <c r="Z61" s="60"/>
      <c r="AA61" s="58"/>
      <c r="AB61" s="61">
        <v>741</v>
      </c>
    </row>
    <row r="62" spans="1:28" s="66" customFormat="1" ht="15.75" x14ac:dyDescent="0.25">
      <c r="A62" s="36">
        <v>45275</v>
      </c>
      <c r="B62" s="54">
        <v>3587743700.6500001</v>
      </c>
      <c r="C62" s="54">
        <v>3026230145.5700002</v>
      </c>
      <c r="D62" s="54">
        <f>+G62+J62</f>
        <v>3026230145.5700002</v>
      </c>
      <c r="E62" s="55">
        <v>3587743700.6500001</v>
      </c>
      <c r="F62" s="55">
        <v>3026230145.5700002</v>
      </c>
      <c r="G62" s="55">
        <f>+F62</f>
        <v>3026230145.5700002</v>
      </c>
      <c r="H62" s="55">
        <v>0</v>
      </c>
      <c r="I62" s="55">
        <v>0</v>
      </c>
      <c r="J62" s="55">
        <v>0</v>
      </c>
      <c r="K62" s="55"/>
      <c r="L62" s="55">
        <v>0</v>
      </c>
      <c r="M62" s="56"/>
      <c r="N62" s="55">
        <v>0</v>
      </c>
      <c r="O62" s="55">
        <f t="shared" si="3"/>
        <v>2652598145.5700002</v>
      </c>
      <c r="P62" s="55">
        <v>0</v>
      </c>
      <c r="Q62" s="55">
        <v>373632000</v>
      </c>
      <c r="R62" s="55">
        <f t="shared" si="4"/>
        <v>3587743700.6500001</v>
      </c>
      <c r="S62" s="55">
        <f t="shared" si="4"/>
        <v>3026230145.5700002</v>
      </c>
      <c r="T62" s="55">
        <f t="shared" si="6"/>
        <v>3587743700.6500001</v>
      </c>
      <c r="U62" s="55">
        <v>0</v>
      </c>
      <c r="V62" s="57"/>
      <c r="W62" s="58"/>
      <c r="X62" s="59">
        <f t="shared" si="7"/>
        <v>3026230145.5700002</v>
      </c>
      <c r="Y62" s="58"/>
      <c r="Z62" s="60"/>
      <c r="AA62" s="58"/>
      <c r="AB62" s="61">
        <v>814</v>
      </c>
    </row>
    <row r="63" spans="1:28" s="66" customFormat="1" ht="15.75" x14ac:dyDescent="0.25">
      <c r="A63" s="36">
        <v>45282</v>
      </c>
      <c r="B63" s="54">
        <v>4031846208.73</v>
      </c>
      <c r="C63" s="54">
        <v>3397592277.4400001</v>
      </c>
      <c r="D63" s="54">
        <f>+G63+J63</f>
        <v>3394123586.1599998</v>
      </c>
      <c r="E63" s="55">
        <v>4031846208.73</v>
      </c>
      <c r="F63" s="55">
        <v>3397592277.4400001</v>
      </c>
      <c r="G63" s="55">
        <v>3394123586.1599998</v>
      </c>
      <c r="H63" s="55">
        <v>0</v>
      </c>
      <c r="I63" s="55">
        <v>0</v>
      </c>
      <c r="J63" s="55">
        <v>0</v>
      </c>
      <c r="K63" s="55"/>
      <c r="L63" s="55">
        <v>0</v>
      </c>
      <c r="M63" s="56"/>
      <c r="N63" s="55">
        <v>0</v>
      </c>
      <c r="O63" s="55">
        <f t="shared" ref="O63:O70" si="8">+C63-Q63</f>
        <v>2925960277.4400001</v>
      </c>
      <c r="P63" s="55">
        <v>0</v>
      </c>
      <c r="Q63" s="55">
        <v>471632000</v>
      </c>
      <c r="R63" s="55">
        <f t="shared" si="4"/>
        <v>4031846208.73</v>
      </c>
      <c r="S63" s="55">
        <f t="shared" si="4"/>
        <v>3397592277.4400001</v>
      </c>
      <c r="T63" s="55">
        <f t="shared" si="6"/>
        <v>4031846208.73</v>
      </c>
      <c r="U63" s="55">
        <v>0</v>
      </c>
      <c r="V63" s="57"/>
      <c r="W63" s="58"/>
      <c r="X63" s="59">
        <f t="shared" si="7"/>
        <v>3397592277.4400001</v>
      </c>
      <c r="Y63" s="58"/>
      <c r="Z63" s="60"/>
      <c r="AA63" s="58"/>
      <c r="AB63" s="61">
        <v>923</v>
      </c>
    </row>
    <row r="64" spans="1:28" s="66" customFormat="1" ht="15.75" x14ac:dyDescent="0.25">
      <c r="A64" s="36">
        <v>45289</v>
      </c>
      <c r="B64" s="54">
        <v>4482182927.7299995</v>
      </c>
      <c r="C64" s="54">
        <v>3776297467.9400001</v>
      </c>
      <c r="D64" s="54">
        <v>3776297467.9400001</v>
      </c>
      <c r="E64" s="55">
        <v>4482182927.7299995</v>
      </c>
      <c r="F64" s="55">
        <v>3776297467.9400001</v>
      </c>
      <c r="G64" s="55">
        <v>3776297467.9400001</v>
      </c>
      <c r="H64" s="55">
        <v>0</v>
      </c>
      <c r="I64" s="55">
        <v>0</v>
      </c>
      <c r="J64" s="55">
        <v>0</v>
      </c>
      <c r="K64" s="55"/>
      <c r="L64" s="55">
        <v>0</v>
      </c>
      <c r="M64" s="56"/>
      <c r="N64" s="55">
        <v>0</v>
      </c>
      <c r="O64" s="55">
        <f t="shared" si="8"/>
        <v>3239369137.54</v>
      </c>
      <c r="P64" s="55">
        <v>0</v>
      </c>
      <c r="Q64" s="55">
        <v>536928330.39999998</v>
      </c>
      <c r="R64" s="55">
        <f t="shared" si="4"/>
        <v>4482182927.7299995</v>
      </c>
      <c r="S64" s="55">
        <f t="shared" si="4"/>
        <v>3776297467.9400001</v>
      </c>
      <c r="T64" s="55">
        <f t="shared" si="6"/>
        <v>4482182927.7299995</v>
      </c>
      <c r="U64" s="55">
        <v>0</v>
      </c>
      <c r="V64" s="57"/>
      <c r="W64" s="58"/>
      <c r="X64" s="59">
        <f t="shared" si="7"/>
        <v>3776297467.9400001</v>
      </c>
      <c r="Y64" s="58"/>
      <c r="Z64" s="60"/>
      <c r="AA64" s="58"/>
      <c r="AB64" s="61">
        <v>1013</v>
      </c>
    </row>
    <row r="65" spans="1:28" s="66" customFormat="1" ht="15.75" x14ac:dyDescent="0.25">
      <c r="A65" s="36">
        <v>45296</v>
      </c>
      <c r="B65" s="54">
        <v>4755282927.7300005</v>
      </c>
      <c r="C65" s="54">
        <v>4001157467.9400001</v>
      </c>
      <c r="D65" s="54">
        <v>3817299865.9400001</v>
      </c>
      <c r="E65" s="55">
        <v>4755282927.7300005</v>
      </c>
      <c r="F65" s="55">
        <v>4001157467.9400001</v>
      </c>
      <c r="G65" s="55">
        <v>3817299865.9400001</v>
      </c>
      <c r="H65" s="55">
        <v>0</v>
      </c>
      <c r="I65" s="55">
        <v>0</v>
      </c>
      <c r="J65" s="55">
        <v>0</v>
      </c>
      <c r="K65" s="55"/>
      <c r="L65" s="55">
        <v>0</v>
      </c>
      <c r="M65" s="56"/>
      <c r="N65" s="55">
        <v>0</v>
      </c>
      <c r="O65" s="55">
        <f t="shared" si="8"/>
        <v>3347829137.54</v>
      </c>
      <c r="P65" s="55">
        <v>0</v>
      </c>
      <c r="Q65" s="55">
        <v>653328330.39999998</v>
      </c>
      <c r="R65" s="55">
        <f t="shared" ref="R65:S70" si="9">+B65</f>
        <v>4755282927.7300005</v>
      </c>
      <c r="S65" s="55">
        <f t="shared" si="9"/>
        <v>4001157467.9400001</v>
      </c>
      <c r="T65" s="55">
        <f t="shared" si="6"/>
        <v>4755282927.7300005</v>
      </c>
      <c r="U65" s="55">
        <v>0</v>
      </c>
      <c r="V65" s="57"/>
      <c r="W65" s="58"/>
      <c r="X65" s="59">
        <f t="shared" si="7"/>
        <v>4001157467.9400001</v>
      </c>
      <c r="Y65" s="58"/>
      <c r="Z65" s="60"/>
      <c r="AA65" s="58"/>
      <c r="AB65" s="61">
        <v>1073</v>
      </c>
    </row>
    <row r="66" spans="1:28" s="66" customFormat="1" ht="15.75" x14ac:dyDescent="0.25">
      <c r="A66" s="36">
        <v>45303</v>
      </c>
      <c r="B66" s="54">
        <v>5159397804.1000004</v>
      </c>
      <c r="C66" s="54">
        <v>4338045112.8500004</v>
      </c>
      <c r="D66" s="54">
        <v>4151711119.8499999</v>
      </c>
      <c r="E66" s="55">
        <v>5159397804.1000004</v>
      </c>
      <c r="F66" s="55">
        <v>4338045112.8500004</v>
      </c>
      <c r="G66" s="55">
        <v>4151711119.8499999</v>
      </c>
      <c r="H66" s="55">
        <v>0</v>
      </c>
      <c r="I66" s="55">
        <v>0</v>
      </c>
      <c r="J66" s="55">
        <v>0</v>
      </c>
      <c r="K66" s="55"/>
      <c r="L66" s="55">
        <v>0</v>
      </c>
      <c r="M66" s="56"/>
      <c r="N66" s="55">
        <v>0</v>
      </c>
      <c r="O66" s="55">
        <f t="shared" si="8"/>
        <v>3578956782.4500003</v>
      </c>
      <c r="P66" s="55">
        <v>0</v>
      </c>
      <c r="Q66" s="55">
        <v>759088330.39999998</v>
      </c>
      <c r="R66" s="55">
        <f t="shared" si="9"/>
        <v>5159397804.1000004</v>
      </c>
      <c r="S66" s="55">
        <f t="shared" si="9"/>
        <v>4338045112.8500004</v>
      </c>
      <c r="T66" s="55">
        <f t="shared" si="6"/>
        <v>5159397804.1000004</v>
      </c>
      <c r="U66" s="55">
        <v>0</v>
      </c>
      <c r="V66" s="57"/>
      <c r="W66" s="58"/>
      <c r="X66" s="59">
        <f t="shared" si="7"/>
        <v>4338045112.8500004</v>
      </c>
      <c r="Y66" s="58"/>
      <c r="Z66" s="60"/>
      <c r="AA66" s="58"/>
      <c r="AB66" s="61">
        <v>1126</v>
      </c>
    </row>
    <row r="67" spans="1:28" s="66" customFormat="1" ht="15.75" x14ac:dyDescent="0.25">
      <c r="A67" s="36">
        <v>45310</v>
      </c>
      <c r="B67" s="54">
        <v>5423145598.1000004</v>
      </c>
      <c r="C67" s="54">
        <v>4557630737.75</v>
      </c>
      <c r="D67" s="54">
        <v>4371361377.75</v>
      </c>
      <c r="E67" s="55">
        <v>5423145598.1000004</v>
      </c>
      <c r="F67" s="55">
        <v>4557630737.75</v>
      </c>
      <c r="G67" s="55">
        <v>4371361377.75</v>
      </c>
      <c r="H67" s="55">
        <v>0</v>
      </c>
      <c r="I67" s="55">
        <v>0</v>
      </c>
      <c r="J67" s="55">
        <v>0</v>
      </c>
      <c r="K67" s="55"/>
      <c r="L67" s="55">
        <v>0</v>
      </c>
      <c r="M67" s="56"/>
      <c r="N67" s="55">
        <v>0</v>
      </c>
      <c r="O67" s="55">
        <f t="shared" si="8"/>
        <v>3724942407.3499999</v>
      </c>
      <c r="P67" s="55">
        <v>0</v>
      </c>
      <c r="Q67" s="55">
        <v>832688330.39999998</v>
      </c>
      <c r="R67" s="55">
        <f t="shared" si="9"/>
        <v>5423145598.1000004</v>
      </c>
      <c r="S67" s="55">
        <f t="shared" si="9"/>
        <v>4557630737.75</v>
      </c>
      <c r="T67" s="55">
        <f t="shared" si="6"/>
        <v>5423145598.1000004</v>
      </c>
      <c r="U67" s="55">
        <v>0</v>
      </c>
      <c r="V67" s="57"/>
      <c r="W67" s="58"/>
      <c r="X67" s="59">
        <f t="shared" si="7"/>
        <v>4557630737.75</v>
      </c>
      <c r="Y67" s="58"/>
      <c r="Z67" s="60"/>
      <c r="AA67" s="58"/>
      <c r="AB67" s="61">
        <v>1166</v>
      </c>
    </row>
    <row r="68" spans="1:28" s="66" customFormat="1" ht="15.75" x14ac:dyDescent="0.25">
      <c r="A68" s="36">
        <v>45317</v>
      </c>
      <c r="B68" s="54">
        <v>5808790548.1000004</v>
      </c>
      <c r="C68" s="54">
        <v>4881553945.25</v>
      </c>
      <c r="D68" s="54">
        <v>4695284585.25</v>
      </c>
      <c r="E68" s="55">
        <v>5808790548.1000004</v>
      </c>
      <c r="F68" s="55">
        <v>4881553945.25</v>
      </c>
      <c r="G68" s="55">
        <v>4695284585.25</v>
      </c>
      <c r="H68" s="55">
        <v>0</v>
      </c>
      <c r="I68" s="55">
        <v>0</v>
      </c>
      <c r="J68" s="55">
        <v>0</v>
      </c>
      <c r="K68" s="55"/>
      <c r="L68" s="55">
        <v>0</v>
      </c>
      <c r="M68" s="56"/>
      <c r="N68" s="55">
        <v>0</v>
      </c>
      <c r="O68" s="55">
        <f t="shared" si="8"/>
        <v>3986865614.8499999</v>
      </c>
      <c r="P68" s="55">
        <v>0</v>
      </c>
      <c r="Q68" s="55">
        <v>894688330.39999998</v>
      </c>
      <c r="R68" s="55">
        <f t="shared" si="9"/>
        <v>5808790548.1000004</v>
      </c>
      <c r="S68" s="55">
        <f t="shared" si="9"/>
        <v>4881553945.25</v>
      </c>
      <c r="T68" s="55">
        <f t="shared" si="6"/>
        <v>5808790548.1000004</v>
      </c>
      <c r="U68" s="55">
        <v>0</v>
      </c>
      <c r="V68" s="57"/>
      <c r="W68" s="58"/>
      <c r="X68" s="59">
        <f t="shared" si="7"/>
        <v>4881553945.25</v>
      </c>
      <c r="Y68" s="58"/>
      <c r="Z68" s="60"/>
      <c r="AA68" s="58"/>
      <c r="AB68" s="61">
        <v>1215</v>
      </c>
    </row>
    <row r="69" spans="1:28" s="66" customFormat="1" ht="15.75" x14ac:dyDescent="0.25">
      <c r="A69" s="36">
        <v>45324</v>
      </c>
      <c r="B69" s="54">
        <v>6056678088.5500002</v>
      </c>
      <c r="C69" s="54">
        <v>5097516370.0200005</v>
      </c>
      <c r="D69" s="54">
        <v>4911247010.0200005</v>
      </c>
      <c r="E69" s="55">
        <v>6056678088.5500002</v>
      </c>
      <c r="F69" s="55">
        <v>5097516370.0200005</v>
      </c>
      <c r="G69" s="55">
        <v>4911247010.0200005</v>
      </c>
      <c r="H69" s="55">
        <v>0</v>
      </c>
      <c r="I69" s="55">
        <v>0</v>
      </c>
      <c r="J69" s="55">
        <v>0</v>
      </c>
      <c r="K69" s="55"/>
      <c r="L69" s="55">
        <v>0</v>
      </c>
      <c r="M69" s="56"/>
      <c r="N69" s="55">
        <v>0</v>
      </c>
      <c r="O69" s="55">
        <f t="shared" si="8"/>
        <v>4116956285.8100004</v>
      </c>
      <c r="P69" s="55">
        <v>0</v>
      </c>
      <c r="Q69" s="55">
        <v>980560084.21000004</v>
      </c>
      <c r="R69" s="55">
        <f t="shared" si="9"/>
        <v>6056678088.5500002</v>
      </c>
      <c r="S69" s="55">
        <f t="shared" si="9"/>
        <v>5097516370.0200005</v>
      </c>
      <c r="T69" s="55">
        <f t="shared" si="6"/>
        <v>6056678088.5500002</v>
      </c>
      <c r="U69" s="55">
        <v>0</v>
      </c>
      <c r="V69" s="57"/>
      <c r="W69" s="58"/>
      <c r="X69" s="59">
        <f t="shared" si="7"/>
        <v>5097516370.0200005</v>
      </c>
      <c r="Y69" s="58"/>
      <c r="Z69" s="60"/>
      <c r="AA69" s="58"/>
      <c r="AB69" s="61">
        <v>1253</v>
      </c>
    </row>
    <row r="70" spans="1:28" s="66" customFormat="1" ht="15.75" x14ac:dyDescent="0.25">
      <c r="A70" s="36">
        <v>45331</v>
      </c>
      <c r="B70" s="54">
        <v>6298902764.3600006</v>
      </c>
      <c r="C70" s="54">
        <v>5301065201.5100002</v>
      </c>
      <c r="D70" s="54">
        <v>5114795841.5100002</v>
      </c>
      <c r="E70" s="55">
        <v>6298902764.3600006</v>
      </c>
      <c r="F70" s="55">
        <v>5301065201.5100002</v>
      </c>
      <c r="G70" s="55">
        <v>5114795841.5100002</v>
      </c>
      <c r="H70" s="55">
        <v>0</v>
      </c>
      <c r="I70" s="55">
        <v>0</v>
      </c>
      <c r="J70" s="55">
        <v>0</v>
      </c>
      <c r="K70" s="55"/>
      <c r="L70" s="55">
        <v>0</v>
      </c>
      <c r="M70" s="56"/>
      <c r="N70" s="55">
        <v>0</v>
      </c>
      <c r="O70" s="55">
        <f t="shared" si="8"/>
        <v>4283030830.1000004</v>
      </c>
      <c r="P70" s="55">
        <v>0</v>
      </c>
      <c r="Q70" s="55">
        <v>1018034371.41</v>
      </c>
      <c r="R70" s="55">
        <f t="shared" si="9"/>
        <v>6298902764.3600006</v>
      </c>
      <c r="S70" s="55">
        <f t="shared" si="9"/>
        <v>5301065201.5100002</v>
      </c>
      <c r="T70" s="55">
        <f t="shared" si="6"/>
        <v>6298902764.3600006</v>
      </c>
      <c r="U70" s="55">
        <v>0</v>
      </c>
      <c r="V70" s="57"/>
      <c r="W70" s="58"/>
      <c r="X70" s="59">
        <f t="shared" si="7"/>
        <v>5301065201.5100002</v>
      </c>
      <c r="Y70" s="58"/>
      <c r="Z70" s="60"/>
      <c r="AA70" s="58"/>
      <c r="AB70" s="61">
        <v>1286</v>
      </c>
    </row>
    <row r="71" spans="1:28" s="66" customFormat="1" ht="15.75" x14ac:dyDescent="0.25">
      <c r="A71" s="36"/>
      <c r="B71" s="54"/>
      <c r="C71" s="54"/>
      <c r="D71" s="54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55"/>
      <c r="S71" s="55"/>
      <c r="T71" s="55"/>
      <c r="U71" s="55"/>
      <c r="V71" s="57"/>
      <c r="W71" s="58"/>
      <c r="X71" s="59"/>
      <c r="Y71" s="58"/>
      <c r="Z71" s="60"/>
      <c r="AA71" s="58"/>
      <c r="AB71" s="61"/>
    </row>
    <row r="72" spans="1:28" s="66" customFormat="1" ht="15.75" x14ac:dyDescent="0.25">
      <c r="A72" s="36"/>
      <c r="B72" s="54"/>
      <c r="C72" s="54"/>
      <c r="D72" s="54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55"/>
      <c r="S72" s="55"/>
      <c r="T72" s="55"/>
      <c r="U72" s="55"/>
      <c r="V72" s="57"/>
      <c r="W72" s="58"/>
      <c r="X72" s="59"/>
      <c r="Y72" s="58"/>
      <c r="Z72" s="60"/>
      <c r="AA72" s="58"/>
      <c r="AB72" s="61"/>
    </row>
    <row r="73" spans="1:28" s="66" customFormat="1" ht="15.75" x14ac:dyDescent="0.25">
      <c r="A73" s="36"/>
      <c r="B73" s="54"/>
      <c r="C73" s="54"/>
      <c r="D73" s="54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55"/>
      <c r="S73" s="55"/>
      <c r="T73" s="55"/>
      <c r="U73" s="55"/>
      <c r="V73" s="57"/>
      <c r="W73" s="58"/>
      <c r="X73" s="59"/>
      <c r="Y73" s="58"/>
      <c r="Z73" s="60"/>
      <c r="AA73" s="58"/>
      <c r="AB73" s="61"/>
    </row>
    <row r="74" spans="1:28" s="66" customFormat="1" ht="15.75" x14ac:dyDescent="0.25">
      <c r="A74" s="36"/>
      <c r="B74" s="54"/>
      <c r="C74" s="54"/>
      <c r="D74" s="54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55"/>
      <c r="S74" s="55"/>
      <c r="T74" s="55"/>
      <c r="U74" s="55"/>
      <c r="V74" s="57"/>
      <c r="W74" s="58"/>
      <c r="X74" s="59"/>
      <c r="Y74" s="58"/>
      <c r="Z74" s="60"/>
      <c r="AA74" s="58"/>
      <c r="AB74" s="61"/>
    </row>
    <row r="75" spans="1:28" s="66" customFormat="1" ht="15.75" x14ac:dyDescent="0.25">
      <c r="A75" s="36"/>
      <c r="B75" s="54"/>
      <c r="C75" s="54"/>
      <c r="D75" s="54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55"/>
      <c r="S75" s="55"/>
      <c r="T75" s="55"/>
      <c r="U75" s="55"/>
      <c r="V75" s="57"/>
      <c r="W75" s="58"/>
      <c r="X75" s="59"/>
      <c r="Y75" s="58"/>
      <c r="Z75" s="60"/>
      <c r="AA75" s="58"/>
      <c r="AB75" s="61"/>
    </row>
    <row r="76" spans="1:28" s="66" customFormat="1" ht="15.75" x14ac:dyDescent="0.25">
      <c r="A76" s="36"/>
      <c r="B76" s="54"/>
      <c r="C76" s="54"/>
      <c r="D76" s="54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55"/>
      <c r="S76" s="55"/>
      <c r="T76" s="55"/>
      <c r="U76" s="55"/>
      <c r="V76" s="57"/>
      <c r="W76" s="58"/>
      <c r="X76" s="59"/>
      <c r="Y76" s="58"/>
      <c r="Z76" s="60"/>
      <c r="AA76" s="58"/>
      <c r="AB76" s="61"/>
    </row>
    <row r="77" spans="1:28" s="66" customFormat="1" ht="15.75" x14ac:dyDescent="0.25">
      <c r="A77" s="36"/>
      <c r="B77" s="54"/>
      <c r="C77" s="54"/>
      <c r="D77" s="54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55"/>
      <c r="S77" s="55"/>
      <c r="T77" s="55"/>
      <c r="U77" s="55"/>
      <c r="V77" s="57"/>
      <c r="W77" s="58"/>
      <c r="X77" s="59"/>
      <c r="Y77" s="58"/>
      <c r="Z77" s="60"/>
      <c r="AA77" s="58"/>
      <c r="AB77" s="61"/>
    </row>
    <row r="78" spans="1:28" s="66" customFormat="1" ht="15.75" x14ac:dyDescent="0.25">
      <c r="A78" s="36"/>
      <c r="B78" s="54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55"/>
      <c r="S78" s="55"/>
      <c r="T78" s="55"/>
      <c r="U78" s="55"/>
      <c r="V78" s="57"/>
      <c r="W78" s="58"/>
      <c r="X78" s="59"/>
      <c r="Y78" s="58"/>
      <c r="Z78" s="60"/>
      <c r="AA78" s="58"/>
      <c r="AB78" s="61"/>
    </row>
    <row r="79" spans="1:28" s="66" customFormat="1" ht="15.75" x14ac:dyDescent="0.25">
      <c r="A79" s="36"/>
      <c r="B79" s="54"/>
      <c r="C79" s="54"/>
      <c r="D79" s="54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55"/>
      <c r="S79" s="55"/>
      <c r="T79" s="55"/>
      <c r="U79" s="55"/>
      <c r="V79" s="57"/>
      <c r="W79" s="58"/>
      <c r="X79" s="59"/>
      <c r="Y79" s="58"/>
      <c r="Z79" s="60"/>
      <c r="AA79" s="58"/>
      <c r="AB79" s="61"/>
    </row>
    <row r="80" spans="1:28" s="66" customFormat="1" ht="15.75" x14ac:dyDescent="0.25">
      <c r="A80" s="36"/>
      <c r="B80" s="54"/>
      <c r="C80" s="54"/>
      <c r="D80" s="54"/>
      <c r="E80" s="55"/>
      <c r="F80" s="55"/>
      <c r="G80" s="55"/>
      <c r="H80" s="55"/>
      <c r="I80" s="55"/>
      <c r="J80" s="55"/>
      <c r="K80" s="55"/>
      <c r="L80" s="55"/>
      <c r="M80" s="56"/>
      <c r="N80" s="55"/>
      <c r="O80" s="55"/>
      <c r="P80" s="55"/>
      <c r="Q80" s="55"/>
      <c r="R80" s="55"/>
      <c r="S80" s="55"/>
      <c r="T80" s="55"/>
      <c r="U80" s="55"/>
      <c r="V80" s="57"/>
      <c r="W80" s="58"/>
      <c r="X80" s="59"/>
      <c r="Y80" s="58"/>
      <c r="Z80" s="60"/>
      <c r="AA80" s="58"/>
      <c r="AB80" s="61"/>
    </row>
    <row r="81" spans="1:28" s="66" customFormat="1" ht="15.75" x14ac:dyDescent="0.25">
      <c r="A81" s="36"/>
      <c r="B81" s="54"/>
      <c r="C81" s="54"/>
      <c r="D81" s="54"/>
      <c r="E81" s="55"/>
      <c r="F81" s="55"/>
      <c r="G81" s="55"/>
      <c r="H81" s="55"/>
      <c r="I81" s="55"/>
      <c r="J81" s="55"/>
      <c r="K81" s="55"/>
      <c r="L81" s="55"/>
      <c r="M81" s="56"/>
      <c r="N81" s="55"/>
      <c r="O81" s="55"/>
      <c r="P81" s="55"/>
      <c r="Q81" s="55"/>
      <c r="R81" s="55"/>
      <c r="S81" s="55"/>
      <c r="T81" s="55"/>
      <c r="U81" s="55"/>
      <c r="V81" s="57"/>
      <c r="W81" s="58"/>
      <c r="X81" s="59"/>
      <c r="Y81" s="58"/>
      <c r="Z81" s="60"/>
      <c r="AA81" s="58"/>
      <c r="AB81" s="61"/>
    </row>
    <row r="82" spans="1:28" s="66" customFormat="1" ht="15.75" x14ac:dyDescent="0.25">
      <c r="A82" s="36"/>
      <c r="B82" s="54"/>
      <c r="C82" s="54"/>
      <c r="D82" s="54"/>
      <c r="E82" s="55"/>
      <c r="F82" s="55"/>
      <c r="G82" s="55"/>
      <c r="H82" s="55"/>
      <c r="I82" s="55"/>
      <c r="J82" s="55"/>
      <c r="K82" s="55"/>
      <c r="L82" s="55"/>
      <c r="M82" s="56"/>
      <c r="N82" s="55"/>
      <c r="O82" s="55"/>
      <c r="P82" s="55"/>
      <c r="Q82" s="55"/>
      <c r="R82" s="55"/>
      <c r="S82" s="55"/>
      <c r="T82" s="55"/>
      <c r="U82" s="55"/>
      <c r="V82" s="57"/>
      <c r="W82" s="58"/>
      <c r="X82" s="59"/>
      <c r="Y82" s="58"/>
      <c r="Z82" s="60"/>
      <c r="AA82" s="58"/>
      <c r="AB82" s="61"/>
    </row>
    <row r="83" spans="1:28" s="66" customFormat="1" ht="15.75" x14ac:dyDescent="0.25">
      <c r="A83" s="36"/>
      <c r="B83" s="54"/>
      <c r="C83" s="54"/>
      <c r="D83" s="54"/>
      <c r="E83" s="55"/>
      <c r="F83" s="55"/>
      <c r="G83" s="55"/>
      <c r="H83" s="55"/>
      <c r="I83" s="55"/>
      <c r="J83" s="55"/>
      <c r="K83" s="55"/>
      <c r="L83" s="55"/>
      <c r="M83" s="56"/>
      <c r="N83" s="55"/>
      <c r="O83" s="55"/>
      <c r="P83" s="55"/>
      <c r="Q83" s="55"/>
      <c r="R83" s="55"/>
      <c r="S83" s="55"/>
      <c r="T83" s="55"/>
      <c r="U83" s="55"/>
      <c r="V83" s="57"/>
      <c r="W83" s="58"/>
      <c r="X83" s="59"/>
      <c r="Y83" s="58"/>
      <c r="Z83" s="60"/>
      <c r="AA83" s="58"/>
      <c r="AB83" s="61"/>
    </row>
    <row r="84" spans="1:28" s="66" customFormat="1" ht="15.75" x14ac:dyDescent="0.25">
      <c r="A84" s="36"/>
      <c r="B84" s="54"/>
      <c r="C84" s="54"/>
      <c r="D84" s="54"/>
      <c r="E84" s="55"/>
      <c r="F84" s="55"/>
      <c r="G84" s="55"/>
      <c r="H84" s="55"/>
      <c r="I84" s="55"/>
      <c r="J84" s="55"/>
      <c r="K84" s="55"/>
      <c r="L84" s="55"/>
      <c r="M84" s="56"/>
      <c r="N84" s="55"/>
      <c r="O84" s="55"/>
      <c r="P84" s="55"/>
      <c r="Q84" s="55"/>
      <c r="R84" s="55"/>
      <c r="S84" s="55"/>
      <c r="T84" s="55"/>
      <c r="U84" s="55"/>
      <c r="V84" s="57"/>
      <c r="W84" s="58"/>
      <c r="X84" s="59"/>
      <c r="Y84" s="58"/>
      <c r="Z84" s="60"/>
      <c r="AA84" s="58"/>
      <c r="AB84" s="61"/>
    </row>
    <row r="85" spans="1:28" s="66" customFormat="1" ht="15.75" x14ac:dyDescent="0.25">
      <c r="A85" s="36"/>
      <c r="B85" s="54"/>
      <c r="C85" s="54"/>
      <c r="D85" s="54"/>
      <c r="E85" s="55"/>
      <c r="F85" s="55"/>
      <c r="G85" s="55"/>
      <c r="H85" s="55"/>
      <c r="I85" s="55"/>
      <c r="J85" s="55"/>
      <c r="K85" s="55"/>
      <c r="L85" s="55"/>
      <c r="M85" s="56"/>
      <c r="N85" s="55"/>
      <c r="O85" s="55"/>
      <c r="P85" s="55"/>
      <c r="Q85" s="55"/>
      <c r="R85" s="55"/>
      <c r="S85" s="55"/>
      <c r="T85" s="55"/>
      <c r="U85" s="55"/>
      <c r="V85" s="57"/>
      <c r="W85" s="58"/>
      <c r="X85" s="59"/>
      <c r="Y85" s="58"/>
      <c r="Z85" s="60"/>
      <c r="AA85" s="58"/>
      <c r="AB85" s="61"/>
    </row>
    <row r="86" spans="1:28" s="66" customFormat="1" ht="15.75" x14ac:dyDescent="0.25">
      <c r="A86" s="36"/>
      <c r="B86" s="54"/>
      <c r="C86" s="54"/>
      <c r="D86" s="54"/>
      <c r="E86" s="55"/>
      <c r="F86" s="55"/>
      <c r="G86" s="55"/>
      <c r="H86" s="55"/>
      <c r="I86" s="55"/>
      <c r="J86" s="55"/>
      <c r="K86" s="55"/>
      <c r="L86" s="55"/>
      <c r="M86" s="56"/>
      <c r="N86" s="55"/>
      <c r="O86" s="55"/>
      <c r="P86" s="55"/>
      <c r="Q86" s="55"/>
      <c r="R86" s="55"/>
      <c r="S86" s="55"/>
      <c r="T86" s="55"/>
      <c r="U86" s="55"/>
      <c r="V86" s="57"/>
      <c r="W86" s="58"/>
      <c r="X86" s="59"/>
      <c r="Y86" s="58"/>
      <c r="Z86" s="60"/>
      <c r="AA86" s="58"/>
      <c r="AB86" s="61"/>
    </row>
    <row r="87" spans="1:28" s="66" customFormat="1" ht="15.75" x14ac:dyDescent="0.25">
      <c r="A87" s="36"/>
      <c r="B87" s="54"/>
      <c r="C87" s="54"/>
      <c r="D87" s="54"/>
      <c r="E87" s="55"/>
      <c r="F87" s="55"/>
      <c r="G87" s="55"/>
      <c r="H87" s="55"/>
      <c r="I87" s="55"/>
      <c r="J87" s="55"/>
      <c r="K87" s="55"/>
      <c r="L87" s="55"/>
      <c r="M87" s="56"/>
      <c r="N87" s="55"/>
      <c r="O87" s="55"/>
      <c r="P87" s="55"/>
      <c r="Q87" s="55"/>
      <c r="R87" s="55"/>
      <c r="S87" s="55"/>
      <c r="T87" s="55"/>
      <c r="U87" s="55"/>
      <c r="V87" s="57"/>
      <c r="W87" s="58"/>
      <c r="X87" s="59"/>
      <c r="Y87" s="58"/>
      <c r="Z87" s="60"/>
      <c r="AA87" s="58"/>
      <c r="AB87" s="61"/>
    </row>
    <row r="88" spans="1:28" s="66" customFormat="1" ht="15.75" x14ac:dyDescent="0.25">
      <c r="A88" s="36"/>
      <c r="B88" s="54"/>
      <c r="C88" s="54"/>
      <c r="D88" s="54"/>
      <c r="E88" s="55"/>
      <c r="F88" s="55"/>
      <c r="G88" s="55"/>
      <c r="H88" s="55"/>
      <c r="I88" s="55"/>
      <c r="J88" s="55"/>
      <c r="K88" s="55"/>
      <c r="L88" s="55"/>
      <c r="M88" s="56"/>
      <c r="N88" s="55"/>
      <c r="O88" s="55"/>
      <c r="P88" s="55"/>
      <c r="Q88" s="55"/>
      <c r="R88" s="55"/>
      <c r="S88" s="55"/>
      <c r="T88" s="55"/>
      <c r="U88" s="55"/>
      <c r="V88" s="57"/>
      <c r="W88" s="58"/>
      <c r="X88" s="59"/>
      <c r="Y88" s="58"/>
      <c r="Z88" s="60"/>
      <c r="AA88" s="58"/>
      <c r="AB88" s="61"/>
    </row>
    <row r="89" spans="1:28" s="66" customFormat="1" ht="15.75" x14ac:dyDescent="0.25">
      <c r="A89" s="36"/>
      <c r="B89" s="54"/>
      <c r="C89" s="54"/>
      <c r="D89" s="54"/>
      <c r="E89" s="55"/>
      <c r="F89" s="55"/>
      <c r="G89" s="55"/>
      <c r="H89" s="55"/>
      <c r="I89" s="55"/>
      <c r="J89" s="55"/>
      <c r="K89" s="55"/>
      <c r="L89" s="55"/>
      <c r="M89" s="56"/>
      <c r="N89" s="55"/>
      <c r="O89" s="55"/>
      <c r="P89" s="55"/>
      <c r="Q89" s="55"/>
      <c r="R89" s="55"/>
      <c r="S89" s="55"/>
      <c r="T89" s="55"/>
      <c r="U89" s="55"/>
      <c r="V89" s="57"/>
      <c r="W89" s="58"/>
      <c r="X89" s="59"/>
      <c r="Y89" s="58"/>
      <c r="Z89" s="60"/>
      <c r="AA89" s="58"/>
      <c r="AB89" s="61"/>
    </row>
    <row r="90" spans="1:28" s="66" customFormat="1" ht="15.75" x14ac:dyDescent="0.25">
      <c r="A90" s="36"/>
      <c r="B90" s="54"/>
      <c r="C90" s="54"/>
      <c r="D90" s="54"/>
      <c r="E90" s="55"/>
      <c r="F90" s="55"/>
      <c r="G90" s="55"/>
      <c r="H90" s="55"/>
      <c r="I90" s="55"/>
      <c r="J90" s="55"/>
      <c r="K90" s="55"/>
      <c r="L90" s="55"/>
      <c r="M90" s="56"/>
      <c r="N90" s="55"/>
      <c r="O90" s="55"/>
      <c r="P90" s="55"/>
      <c r="Q90" s="55"/>
      <c r="R90" s="55"/>
      <c r="S90" s="55"/>
      <c r="T90" s="55"/>
      <c r="U90" s="55"/>
      <c r="V90" s="57"/>
      <c r="W90" s="58"/>
      <c r="X90" s="59"/>
      <c r="Y90" s="58"/>
      <c r="Z90" s="60"/>
      <c r="AA90" s="58"/>
      <c r="AB90" s="61"/>
    </row>
    <row r="91" spans="1:28" s="66" customFormat="1" ht="15.75" x14ac:dyDescent="0.25">
      <c r="A91" s="36"/>
      <c r="B91" s="54"/>
      <c r="C91" s="54"/>
      <c r="D91" s="54"/>
      <c r="E91" s="55"/>
      <c r="F91" s="55"/>
      <c r="G91" s="55"/>
      <c r="H91" s="55"/>
      <c r="I91" s="55"/>
      <c r="J91" s="55"/>
      <c r="K91" s="55"/>
      <c r="L91" s="55"/>
      <c r="M91" s="56"/>
      <c r="N91" s="55"/>
      <c r="O91" s="55"/>
      <c r="P91" s="55"/>
      <c r="Q91" s="55"/>
      <c r="R91" s="55"/>
      <c r="S91" s="55"/>
      <c r="T91" s="55"/>
      <c r="U91" s="55"/>
      <c r="V91" s="57"/>
      <c r="W91" s="58"/>
      <c r="X91" s="59"/>
      <c r="Y91" s="58"/>
      <c r="Z91" s="60"/>
      <c r="AA91" s="58"/>
      <c r="AB91" s="61"/>
    </row>
    <row r="92" spans="1:28" s="66" customFormat="1" ht="15.75" x14ac:dyDescent="0.25">
      <c r="A92" s="36"/>
      <c r="B92" s="54"/>
      <c r="C92" s="54"/>
      <c r="D92" s="54"/>
      <c r="E92" s="55"/>
      <c r="F92" s="55"/>
      <c r="G92" s="55"/>
      <c r="H92" s="55"/>
      <c r="I92" s="55"/>
      <c r="J92" s="55"/>
      <c r="K92" s="55"/>
      <c r="L92" s="55"/>
      <c r="M92" s="56"/>
      <c r="N92" s="55"/>
      <c r="O92" s="55"/>
      <c r="P92" s="55"/>
      <c r="Q92" s="55"/>
      <c r="R92" s="55"/>
      <c r="S92" s="55"/>
      <c r="T92" s="55"/>
      <c r="U92" s="55"/>
      <c r="V92" s="57"/>
      <c r="W92" s="58"/>
      <c r="X92" s="59"/>
      <c r="Y92" s="58"/>
      <c r="Z92" s="60"/>
      <c r="AA92" s="58"/>
      <c r="AB92" s="61"/>
    </row>
    <row r="93" spans="1:28" s="66" customFormat="1" ht="15.75" x14ac:dyDescent="0.25">
      <c r="A93" s="36"/>
      <c r="B93" s="54"/>
      <c r="C93" s="54"/>
      <c r="D93" s="54"/>
      <c r="E93" s="55"/>
      <c r="F93" s="55"/>
      <c r="G93" s="55"/>
      <c r="H93" s="55"/>
      <c r="I93" s="55"/>
      <c r="J93" s="55"/>
      <c r="K93" s="55"/>
      <c r="L93" s="55"/>
      <c r="M93" s="56"/>
      <c r="N93" s="55"/>
      <c r="O93" s="55"/>
      <c r="P93" s="55"/>
      <c r="Q93" s="55"/>
      <c r="R93" s="55"/>
      <c r="S93" s="55"/>
      <c r="T93" s="55"/>
      <c r="U93" s="55"/>
      <c r="V93" s="57"/>
      <c r="W93" s="58"/>
      <c r="X93" s="59"/>
      <c r="Y93" s="58"/>
      <c r="Z93" s="60"/>
      <c r="AA93" s="58"/>
      <c r="AB93" s="61"/>
    </row>
    <row r="94" spans="1:28" s="66" customFormat="1" ht="15.75" x14ac:dyDescent="0.25">
      <c r="A94" s="36"/>
      <c r="B94" s="54"/>
      <c r="C94" s="54"/>
      <c r="D94" s="54"/>
      <c r="E94" s="55"/>
      <c r="F94" s="55"/>
      <c r="G94" s="55"/>
      <c r="H94" s="55"/>
      <c r="I94" s="55"/>
      <c r="J94" s="55"/>
      <c r="K94" s="55"/>
      <c r="L94" s="55"/>
      <c r="M94" s="56"/>
      <c r="N94" s="55"/>
      <c r="O94" s="55"/>
      <c r="P94" s="55"/>
      <c r="Q94" s="55"/>
      <c r="R94" s="55"/>
      <c r="S94" s="55"/>
      <c r="T94" s="55"/>
      <c r="U94" s="55"/>
      <c r="V94" s="57"/>
      <c r="W94" s="58"/>
      <c r="X94" s="59"/>
      <c r="Y94" s="58"/>
      <c r="Z94" s="60"/>
      <c r="AA94" s="58"/>
      <c r="AB94" s="61"/>
    </row>
    <row r="95" spans="1:28" s="66" customFormat="1" ht="15.75" x14ac:dyDescent="0.25">
      <c r="A95" s="36"/>
      <c r="B95" s="54"/>
      <c r="C95" s="54"/>
      <c r="D95" s="54"/>
      <c r="E95" s="55"/>
      <c r="F95" s="55"/>
      <c r="G95" s="55"/>
      <c r="H95" s="55"/>
      <c r="I95" s="55"/>
      <c r="J95" s="55"/>
      <c r="K95" s="55"/>
      <c r="L95" s="55"/>
      <c r="M95" s="56"/>
      <c r="N95" s="55"/>
      <c r="O95" s="55"/>
      <c r="P95" s="55"/>
      <c r="Q95" s="55"/>
      <c r="R95" s="55"/>
      <c r="S95" s="55"/>
      <c r="T95" s="55"/>
      <c r="U95" s="55"/>
      <c r="V95" s="57"/>
      <c r="W95" s="58"/>
      <c r="X95" s="59"/>
      <c r="Y95" s="58"/>
      <c r="Z95" s="60"/>
      <c r="AA95" s="58"/>
      <c r="AB95" s="61"/>
    </row>
    <row r="96" spans="1:28" s="66" customFormat="1" ht="15.75" x14ac:dyDescent="0.25">
      <c r="A96" s="36"/>
      <c r="B96" s="54"/>
      <c r="C96" s="54"/>
      <c r="D96" s="54"/>
      <c r="E96" s="55"/>
      <c r="F96" s="55"/>
      <c r="G96" s="55"/>
      <c r="H96" s="55"/>
      <c r="I96" s="55"/>
      <c r="J96" s="55"/>
      <c r="K96" s="55"/>
      <c r="L96" s="55"/>
      <c r="M96" s="56"/>
      <c r="N96" s="55"/>
      <c r="O96" s="55"/>
      <c r="P96" s="55"/>
      <c r="Q96" s="55"/>
      <c r="R96" s="55"/>
      <c r="S96" s="55"/>
      <c r="T96" s="55"/>
      <c r="U96" s="55"/>
      <c r="V96" s="57"/>
      <c r="W96" s="58"/>
      <c r="X96" s="59"/>
      <c r="Y96" s="58"/>
      <c r="Z96" s="60"/>
      <c r="AA96" s="58"/>
      <c r="AB96" s="61"/>
    </row>
    <row r="97" spans="1:28" s="66" customFormat="1" ht="15.75" x14ac:dyDescent="0.25">
      <c r="A97" s="36"/>
      <c r="B97" s="54"/>
      <c r="C97" s="54"/>
      <c r="D97" s="54"/>
      <c r="E97" s="55"/>
      <c r="F97" s="55"/>
      <c r="G97" s="55"/>
      <c r="H97" s="55"/>
      <c r="I97" s="55"/>
      <c r="J97" s="55"/>
      <c r="K97" s="55"/>
      <c r="L97" s="55"/>
      <c r="M97" s="56"/>
      <c r="N97" s="55"/>
      <c r="O97" s="55"/>
      <c r="P97" s="55"/>
      <c r="Q97" s="55"/>
      <c r="R97" s="55"/>
      <c r="S97" s="55"/>
      <c r="T97" s="55"/>
      <c r="U97" s="55"/>
      <c r="V97" s="57"/>
      <c r="W97" s="58"/>
      <c r="X97" s="59"/>
      <c r="Y97" s="58"/>
      <c r="Z97" s="60"/>
      <c r="AA97" s="58"/>
      <c r="AB97" s="61"/>
    </row>
    <row r="98" spans="1:28" s="66" customFormat="1" ht="15.75" x14ac:dyDescent="0.25">
      <c r="A98" s="36"/>
      <c r="B98" s="54"/>
      <c r="C98" s="54"/>
      <c r="D98" s="54"/>
      <c r="E98" s="55"/>
      <c r="F98" s="55"/>
      <c r="G98" s="55"/>
      <c r="H98" s="55"/>
      <c r="I98" s="55"/>
      <c r="J98" s="55"/>
      <c r="K98" s="55"/>
      <c r="L98" s="55"/>
      <c r="M98" s="56"/>
      <c r="N98" s="55"/>
      <c r="O98" s="55"/>
      <c r="P98" s="55"/>
      <c r="Q98" s="55"/>
      <c r="R98" s="55"/>
      <c r="S98" s="55"/>
      <c r="T98" s="55"/>
      <c r="U98" s="55"/>
      <c r="V98" s="57"/>
      <c r="W98" s="58"/>
      <c r="X98" s="59"/>
      <c r="Y98" s="58"/>
      <c r="Z98" s="60"/>
      <c r="AA98" s="58"/>
      <c r="AB98" s="61"/>
    </row>
    <row r="99" spans="1:28" s="66" customFormat="1" ht="15.75" x14ac:dyDescent="0.25">
      <c r="A99" s="36"/>
      <c r="B99" s="54"/>
      <c r="C99" s="54"/>
      <c r="D99" s="54"/>
      <c r="E99" s="55"/>
      <c r="F99" s="55"/>
      <c r="G99" s="55"/>
      <c r="H99" s="55"/>
      <c r="I99" s="55"/>
      <c r="J99" s="55"/>
      <c r="K99" s="55"/>
      <c r="L99" s="55"/>
      <c r="M99" s="56"/>
      <c r="N99" s="55"/>
      <c r="O99" s="55"/>
      <c r="P99" s="55"/>
      <c r="Q99" s="55"/>
      <c r="R99" s="55"/>
      <c r="S99" s="55"/>
      <c r="T99" s="55"/>
      <c r="U99" s="55"/>
      <c r="V99" s="57"/>
      <c r="W99" s="58"/>
      <c r="X99" s="59"/>
      <c r="Y99" s="58"/>
      <c r="Z99" s="60"/>
      <c r="AA99" s="58"/>
      <c r="AB99" s="61"/>
    </row>
    <row r="100" spans="1:28" s="66" customFormat="1" ht="15.75" x14ac:dyDescent="0.25">
      <c r="A100" s="36"/>
      <c r="B100" s="54"/>
      <c r="C100" s="54"/>
      <c r="D100" s="54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5"/>
      <c r="P100" s="55"/>
      <c r="Q100" s="55"/>
      <c r="R100" s="55"/>
      <c r="S100" s="55"/>
      <c r="T100" s="55"/>
      <c r="U100" s="55"/>
      <c r="V100" s="57"/>
      <c r="W100" s="58"/>
      <c r="X100" s="59"/>
      <c r="Y100" s="58"/>
      <c r="Z100" s="60"/>
      <c r="AA100" s="58"/>
      <c r="AB100" s="61"/>
    </row>
    <row r="101" spans="1:28" s="66" customFormat="1" ht="15.75" x14ac:dyDescent="0.25">
      <c r="A101" s="36"/>
      <c r="B101" s="54"/>
      <c r="C101" s="54"/>
      <c r="D101" s="54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5"/>
      <c r="P101" s="55"/>
      <c r="Q101" s="55"/>
      <c r="R101" s="55"/>
      <c r="S101" s="55"/>
      <c r="T101" s="55"/>
      <c r="U101" s="55"/>
      <c r="V101" s="57"/>
      <c r="W101" s="58"/>
      <c r="X101" s="59"/>
      <c r="Y101" s="58"/>
      <c r="Z101" s="60"/>
      <c r="AA101" s="58"/>
      <c r="AB101" s="61"/>
    </row>
    <row r="102" spans="1:28" s="66" customFormat="1" ht="15.75" x14ac:dyDescent="0.25">
      <c r="A102" s="36"/>
      <c r="B102" s="54"/>
      <c r="C102" s="54"/>
      <c r="D102" s="54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5"/>
      <c r="P102" s="55"/>
      <c r="Q102" s="55"/>
      <c r="R102" s="55"/>
      <c r="S102" s="55"/>
      <c r="T102" s="55"/>
      <c r="U102" s="55"/>
      <c r="V102" s="57"/>
      <c r="W102" s="58"/>
      <c r="X102" s="59"/>
      <c r="Y102" s="58"/>
      <c r="Z102" s="60"/>
      <c r="AA102" s="58"/>
      <c r="AB102" s="61"/>
    </row>
    <row r="103" spans="1:28" s="66" customFormat="1" ht="15.75" x14ac:dyDescent="0.25">
      <c r="A103" s="36"/>
      <c r="B103" s="54"/>
      <c r="C103" s="54"/>
      <c r="D103" s="54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5"/>
      <c r="P103" s="55"/>
      <c r="Q103" s="55"/>
      <c r="R103" s="55"/>
      <c r="S103" s="55"/>
      <c r="T103" s="55"/>
      <c r="U103" s="55"/>
      <c r="V103" s="57"/>
      <c r="W103" s="58"/>
      <c r="X103" s="59"/>
      <c r="Y103" s="58"/>
      <c r="Z103" s="60"/>
      <c r="AA103" s="58"/>
      <c r="AB103" s="61"/>
    </row>
    <row r="104" spans="1:28" s="66" customFormat="1" ht="15.75" x14ac:dyDescent="0.25">
      <c r="A104" s="36"/>
      <c r="B104" s="54"/>
      <c r="C104" s="54"/>
      <c r="D104" s="54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5"/>
      <c r="P104" s="55"/>
      <c r="Q104" s="55"/>
      <c r="R104" s="55"/>
      <c r="S104" s="55"/>
      <c r="T104" s="55"/>
      <c r="U104" s="55"/>
      <c r="V104" s="57"/>
      <c r="W104" s="58"/>
      <c r="X104" s="59"/>
      <c r="Y104" s="58"/>
      <c r="Z104" s="60"/>
      <c r="AA104" s="58"/>
      <c r="AB104" s="61"/>
    </row>
    <row r="105" spans="1:28" s="66" customFormat="1" ht="15.75" x14ac:dyDescent="0.25">
      <c r="A105" s="36"/>
      <c r="B105" s="54"/>
      <c r="C105" s="54"/>
      <c r="D105" s="54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5"/>
      <c r="P105" s="55"/>
      <c r="Q105" s="55"/>
      <c r="R105" s="55"/>
      <c r="S105" s="55"/>
      <c r="T105" s="55"/>
      <c r="U105" s="55"/>
      <c r="V105" s="57"/>
      <c r="W105" s="58"/>
      <c r="X105" s="59"/>
      <c r="Y105" s="58"/>
      <c r="Z105" s="60"/>
      <c r="AA105" s="58"/>
      <c r="AB105" s="61"/>
    </row>
    <row r="106" spans="1:28" s="66" customFormat="1" ht="15.75" x14ac:dyDescent="0.25">
      <c r="A106" s="36"/>
      <c r="B106" s="54"/>
      <c r="C106" s="54"/>
      <c r="D106" s="54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5"/>
      <c r="P106" s="55"/>
      <c r="Q106" s="55"/>
      <c r="R106" s="55"/>
      <c r="S106" s="55"/>
      <c r="T106" s="55"/>
      <c r="U106" s="55"/>
      <c r="V106" s="57"/>
      <c r="W106" s="58"/>
      <c r="X106" s="59"/>
      <c r="Y106" s="58"/>
      <c r="Z106" s="60"/>
      <c r="AA106" s="58"/>
      <c r="AB106" s="61"/>
    </row>
    <row r="107" spans="1:28" s="66" customFormat="1" ht="15.75" x14ac:dyDescent="0.25">
      <c r="A107" s="36"/>
      <c r="B107" s="54"/>
      <c r="C107" s="54"/>
      <c r="D107" s="54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5"/>
      <c r="P107" s="55"/>
      <c r="Q107" s="55"/>
      <c r="R107" s="55"/>
      <c r="S107" s="55"/>
      <c r="T107" s="55"/>
      <c r="U107" s="55"/>
      <c r="V107" s="57"/>
      <c r="W107" s="58"/>
      <c r="X107" s="59"/>
      <c r="Y107" s="58"/>
      <c r="Z107" s="60"/>
      <c r="AA107" s="58"/>
      <c r="AB107" s="61"/>
    </row>
    <row r="108" spans="1:28" s="66" customFormat="1" ht="15.75" x14ac:dyDescent="0.25">
      <c r="A108" s="36"/>
      <c r="B108" s="54"/>
      <c r="C108" s="54"/>
      <c r="D108" s="54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5"/>
      <c r="P108" s="55"/>
      <c r="Q108" s="55"/>
      <c r="R108" s="55"/>
      <c r="S108" s="55"/>
      <c r="T108" s="55"/>
      <c r="U108" s="55"/>
      <c r="V108" s="57"/>
      <c r="W108" s="58"/>
      <c r="X108" s="59"/>
      <c r="Y108" s="58"/>
      <c r="Z108" s="60"/>
      <c r="AA108" s="58"/>
      <c r="AB108" s="61"/>
    </row>
    <row r="109" spans="1:28" s="66" customFormat="1" ht="15.75" x14ac:dyDescent="0.25">
      <c r="A109" s="36"/>
      <c r="B109" s="54"/>
      <c r="C109" s="54"/>
      <c r="D109" s="54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5"/>
      <c r="P109" s="55"/>
      <c r="Q109" s="55"/>
      <c r="R109" s="55"/>
      <c r="S109" s="55"/>
      <c r="T109" s="55"/>
      <c r="U109" s="55"/>
      <c r="V109" s="57"/>
      <c r="W109" s="58"/>
      <c r="X109" s="59"/>
      <c r="Y109" s="58"/>
      <c r="Z109" s="60"/>
      <c r="AA109" s="58"/>
      <c r="AB109" s="61"/>
    </row>
    <row r="110" spans="1:28" s="66" customFormat="1" ht="15.75" x14ac:dyDescent="0.25">
      <c r="A110" s="36"/>
      <c r="B110" s="54"/>
      <c r="C110" s="54"/>
      <c r="D110" s="54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5"/>
      <c r="P110" s="55"/>
      <c r="Q110" s="55"/>
      <c r="R110" s="55"/>
      <c r="S110" s="55"/>
      <c r="T110" s="55"/>
      <c r="U110" s="55"/>
      <c r="V110" s="57"/>
      <c r="W110" s="58"/>
      <c r="X110" s="59"/>
      <c r="Y110" s="58"/>
      <c r="Z110" s="60"/>
      <c r="AA110" s="58"/>
      <c r="AB110" s="61"/>
    </row>
    <row r="111" spans="1:28" s="66" customFormat="1" ht="15.75" x14ac:dyDescent="0.25">
      <c r="A111" s="36"/>
      <c r="B111" s="54"/>
      <c r="C111" s="54"/>
      <c r="D111" s="54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5"/>
      <c r="P111" s="55"/>
      <c r="Q111" s="55"/>
      <c r="R111" s="55"/>
      <c r="S111" s="55"/>
      <c r="T111" s="55"/>
      <c r="U111" s="55"/>
      <c r="V111" s="57"/>
      <c r="W111" s="58"/>
      <c r="X111" s="59"/>
      <c r="Y111" s="58"/>
      <c r="Z111" s="60"/>
      <c r="AA111" s="58"/>
      <c r="AB111" s="61"/>
    </row>
    <row r="112" spans="1:28" s="66" customFormat="1" ht="15.75" x14ac:dyDescent="0.25">
      <c r="A112" s="36"/>
      <c r="B112" s="54"/>
      <c r="C112" s="54"/>
      <c r="D112" s="54"/>
      <c r="E112" s="55"/>
      <c r="F112" s="55"/>
      <c r="G112" s="55"/>
      <c r="H112" s="55"/>
      <c r="I112" s="55"/>
      <c r="J112" s="55"/>
      <c r="K112" s="55"/>
      <c r="L112" s="55"/>
      <c r="M112" s="56"/>
      <c r="N112" s="55"/>
      <c r="O112" s="55"/>
      <c r="P112" s="55"/>
      <c r="Q112" s="55"/>
      <c r="R112" s="55"/>
      <c r="S112" s="55"/>
      <c r="T112" s="55"/>
      <c r="U112" s="55"/>
      <c r="V112" s="57"/>
      <c r="W112" s="58"/>
      <c r="X112" s="59"/>
      <c r="Y112" s="58"/>
      <c r="Z112" s="60"/>
      <c r="AA112" s="58"/>
      <c r="AB112" s="61"/>
    </row>
    <row r="113" spans="1:28" s="66" customFormat="1" ht="15.75" x14ac:dyDescent="0.25">
      <c r="A113" s="36"/>
      <c r="B113" s="54"/>
      <c r="C113" s="54"/>
      <c r="D113" s="54"/>
      <c r="E113" s="55"/>
      <c r="F113" s="55"/>
      <c r="G113" s="55"/>
      <c r="H113" s="55"/>
      <c r="I113" s="55"/>
      <c r="J113" s="55"/>
      <c r="K113" s="55"/>
      <c r="L113" s="55"/>
      <c r="M113" s="56"/>
      <c r="N113" s="55"/>
      <c r="O113" s="55"/>
      <c r="P113" s="55"/>
      <c r="Q113" s="55"/>
      <c r="R113" s="55"/>
      <c r="S113" s="55"/>
      <c r="T113" s="55"/>
      <c r="U113" s="55"/>
      <c r="V113" s="57"/>
      <c r="W113" s="58"/>
      <c r="X113" s="59"/>
      <c r="Y113" s="58"/>
      <c r="Z113" s="60"/>
      <c r="AA113" s="58"/>
      <c r="AB113" s="61"/>
    </row>
    <row r="114" spans="1:28" s="66" customFormat="1" ht="15.75" x14ac:dyDescent="0.25">
      <c r="A114" s="36"/>
      <c r="B114" s="54"/>
      <c r="C114" s="54"/>
      <c r="D114" s="54"/>
      <c r="E114" s="55"/>
      <c r="F114" s="55"/>
      <c r="G114" s="55"/>
      <c r="H114" s="55"/>
      <c r="I114" s="55"/>
      <c r="J114" s="55"/>
      <c r="K114" s="55"/>
      <c r="L114" s="55"/>
      <c r="M114" s="56"/>
      <c r="N114" s="55"/>
      <c r="O114" s="55"/>
      <c r="P114" s="55"/>
      <c r="Q114" s="55"/>
      <c r="R114" s="55"/>
      <c r="S114" s="55"/>
      <c r="T114" s="55"/>
      <c r="U114" s="55"/>
      <c r="V114" s="57"/>
      <c r="W114" s="58"/>
      <c r="X114" s="59"/>
      <c r="Y114" s="58"/>
      <c r="Z114" s="60"/>
      <c r="AA114" s="58"/>
      <c r="AB114" s="61"/>
    </row>
    <row r="115" spans="1:28" s="66" customFormat="1" ht="15.75" x14ac:dyDescent="0.25">
      <c r="A115" s="36"/>
      <c r="B115" s="54"/>
      <c r="C115" s="54"/>
      <c r="D115" s="54"/>
      <c r="E115" s="55"/>
      <c r="F115" s="55"/>
      <c r="G115" s="55"/>
      <c r="H115" s="55"/>
      <c r="I115" s="55"/>
      <c r="J115" s="55"/>
      <c r="K115" s="55"/>
      <c r="L115" s="55"/>
      <c r="M115" s="56"/>
      <c r="N115" s="55"/>
      <c r="O115" s="55"/>
      <c r="P115" s="55"/>
      <c r="Q115" s="55"/>
      <c r="R115" s="55"/>
      <c r="S115" s="55"/>
      <c r="T115" s="55"/>
      <c r="U115" s="55"/>
      <c r="V115" s="57"/>
      <c r="W115" s="58"/>
      <c r="X115" s="59"/>
      <c r="Y115" s="58"/>
      <c r="Z115" s="60"/>
      <c r="AA115" s="58"/>
      <c r="AB115" s="61"/>
    </row>
  </sheetData>
  <mergeCells count="29">
    <mergeCell ref="A1:AB1"/>
    <mergeCell ref="A2:J3"/>
    <mergeCell ref="K2:M4"/>
    <mergeCell ref="N2:Q2"/>
    <mergeCell ref="R2:S3"/>
    <mergeCell ref="T2:U3"/>
    <mergeCell ref="V2:AA2"/>
    <mergeCell ref="AB2:AB5"/>
    <mergeCell ref="N3:O4"/>
    <mergeCell ref="P3:Q4"/>
    <mergeCell ref="V3:W3"/>
    <mergeCell ref="X3:Y3"/>
    <mergeCell ref="Z3:AA3"/>
    <mergeCell ref="A4:A5"/>
    <mergeCell ref="B4:D4"/>
    <mergeCell ref="E4:G4"/>
    <mergeCell ref="H4:J4"/>
    <mergeCell ref="R4:R5"/>
    <mergeCell ref="S4:S5"/>
    <mergeCell ref="T4:T5"/>
    <mergeCell ref="AA4:AA5"/>
    <mergeCell ref="X4:X5"/>
    <mergeCell ref="Y4:Y5"/>
    <mergeCell ref="Z4:Z5"/>
    <mergeCell ref="N6:O6"/>
    <mergeCell ref="P6:Q6"/>
    <mergeCell ref="U4:U5"/>
    <mergeCell ref="V4:V5"/>
    <mergeCell ref="W4:W5"/>
  </mergeCells>
  <pageMargins left="0.7" right="0.7" top="0.75" bottom="0.75" header="0.3" footer="0.3"/>
  <pageSetup paperSize="9" orientation="portrait" r:id="rId1"/>
  <headerFooter>
    <oddHeader>&amp;L&amp;""&amp;12&amp;KFF9900 Kurum İçi | Kişisel Veri İçerir</oddHeader>
    <evenFooter>&amp;L&amp;"Times New Roman,Regular"&amp;09&amp;KFF8000Hizmete Özel | Restricted&amp;K000000 
&amp;K800080Genel Nitelikli Kişisel Veri İçerir</evenFooter>
    <firstFooter>&amp;L&amp;"Times New Roman,Regular"&amp;09&amp;KFF8000Hizmete Özel | Restricted&amp;K000000 
&amp;K800080Genel Nitelikli Kişisel Veri İçerir</first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K87"/>
  <sheetViews>
    <sheetView showGridLines="0" zoomScale="80" zoomScaleNormal="80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L70" sqref="L70"/>
    </sheetView>
  </sheetViews>
  <sheetFormatPr defaultColWidth="9.140625" defaultRowHeight="15" x14ac:dyDescent="0.25"/>
  <cols>
    <col min="1" max="1" width="11.5703125" style="8" bestFit="1" customWidth="1"/>
    <col min="2" max="7" width="20.5703125" style="8" bestFit="1" customWidth="1"/>
    <col min="8" max="10" width="19.5703125" style="8" bestFit="1" customWidth="1"/>
    <col min="11" max="11" width="13.42578125" style="8" bestFit="1" customWidth="1"/>
    <col min="12" max="12" width="19.140625" style="8" bestFit="1" customWidth="1"/>
    <col min="13" max="13" width="11.85546875" style="8" bestFit="1" customWidth="1"/>
    <col min="14" max="14" width="20.5703125" style="8" bestFit="1" customWidth="1"/>
    <col min="15" max="17" width="19.5703125" style="8" bestFit="1" customWidth="1"/>
    <col min="18" max="18" width="24.42578125" style="8" bestFit="1" customWidth="1"/>
    <col min="19" max="19" width="26.42578125" style="8" bestFit="1" customWidth="1"/>
    <col min="20" max="20" width="20.5703125" style="8" bestFit="1" customWidth="1"/>
    <col min="21" max="21" width="19.5703125" style="8" bestFit="1" customWidth="1"/>
    <col min="22" max="22" width="29.42578125" style="8" bestFit="1" customWidth="1"/>
    <col min="23" max="23" width="20.28515625" style="8" bestFit="1" customWidth="1"/>
    <col min="24" max="24" width="30.85546875" style="8" customWidth="1"/>
    <col min="25" max="25" width="20.28515625" style="8" bestFit="1" customWidth="1"/>
    <col min="26" max="26" width="31.28515625" style="8" customWidth="1"/>
    <col min="27" max="27" width="20.28515625" style="8" bestFit="1" customWidth="1"/>
    <col min="28" max="28" width="14.85546875" style="8" bestFit="1" customWidth="1"/>
    <col min="29" max="30" width="18" style="9" customWidth="1"/>
    <col min="31" max="31" width="21.140625" style="9" bestFit="1" customWidth="1"/>
    <col min="32" max="32" width="23.85546875" style="9" customWidth="1"/>
    <col min="33" max="33" width="18.28515625" style="9" customWidth="1"/>
    <col min="34" max="34" width="19.42578125" style="9" bestFit="1" customWidth="1"/>
    <col min="35" max="35" width="16.85546875" style="9" customWidth="1"/>
    <col min="36" max="16384" width="9.140625" style="9"/>
  </cols>
  <sheetData>
    <row r="1" spans="1:37" ht="74.25" customHeight="1" thickBot="1" x14ac:dyDescent="0.3">
      <c r="A1" s="90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2"/>
    </row>
    <row r="2" spans="1:37" ht="66" customHeight="1" x14ac:dyDescent="0.25">
      <c r="A2" s="96" t="s">
        <v>33</v>
      </c>
      <c r="B2" s="95"/>
      <c r="C2" s="95"/>
      <c r="D2" s="95"/>
      <c r="E2" s="95"/>
      <c r="F2" s="95"/>
      <c r="G2" s="95"/>
      <c r="H2" s="95"/>
      <c r="I2" s="95"/>
      <c r="J2" s="95"/>
      <c r="K2" s="95" t="s">
        <v>19</v>
      </c>
      <c r="L2" s="95"/>
      <c r="M2" s="95"/>
      <c r="N2" s="95" t="s">
        <v>40</v>
      </c>
      <c r="O2" s="95"/>
      <c r="P2" s="95"/>
      <c r="Q2" s="95"/>
      <c r="R2" s="85" t="s">
        <v>41</v>
      </c>
      <c r="S2" s="85"/>
      <c r="T2" s="85" t="s">
        <v>42</v>
      </c>
      <c r="U2" s="85"/>
      <c r="V2" s="87" t="s">
        <v>22</v>
      </c>
      <c r="W2" s="88"/>
      <c r="X2" s="88"/>
      <c r="Y2" s="88"/>
      <c r="Z2" s="88"/>
      <c r="AA2" s="89"/>
      <c r="AB2" s="80" t="s">
        <v>23</v>
      </c>
    </row>
    <row r="3" spans="1:37" ht="31.5" customHeight="1" x14ac:dyDescent="0.25">
      <c r="A3" s="97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 t="s">
        <v>15</v>
      </c>
      <c r="O3" s="84"/>
      <c r="P3" s="84" t="s">
        <v>16</v>
      </c>
      <c r="Q3" s="84"/>
      <c r="R3" s="86"/>
      <c r="S3" s="86"/>
      <c r="T3" s="86"/>
      <c r="U3" s="86"/>
      <c r="V3" s="84" t="s">
        <v>7</v>
      </c>
      <c r="W3" s="84"/>
      <c r="X3" s="93" t="s">
        <v>8</v>
      </c>
      <c r="Y3" s="94"/>
      <c r="Z3" s="84" t="s">
        <v>9</v>
      </c>
      <c r="AA3" s="84"/>
      <c r="AB3" s="81"/>
    </row>
    <row r="4" spans="1:37" ht="29.25" customHeight="1" x14ac:dyDescent="0.25">
      <c r="A4" s="98" t="s">
        <v>0</v>
      </c>
      <c r="B4" s="84" t="s">
        <v>12</v>
      </c>
      <c r="C4" s="84"/>
      <c r="D4" s="84"/>
      <c r="E4" s="84" t="s">
        <v>13</v>
      </c>
      <c r="F4" s="84"/>
      <c r="G4" s="84"/>
      <c r="H4" s="84" t="s">
        <v>14</v>
      </c>
      <c r="I4" s="84"/>
      <c r="J4" s="84"/>
      <c r="K4" s="84"/>
      <c r="L4" s="84"/>
      <c r="M4" s="84"/>
      <c r="N4" s="84"/>
      <c r="O4" s="84"/>
      <c r="P4" s="84"/>
      <c r="Q4" s="84"/>
      <c r="R4" s="83" t="s">
        <v>17</v>
      </c>
      <c r="S4" s="83" t="s">
        <v>18</v>
      </c>
      <c r="T4" s="83" t="s">
        <v>4</v>
      </c>
      <c r="U4" s="83" t="s">
        <v>5</v>
      </c>
      <c r="V4" s="83" t="s">
        <v>40</v>
      </c>
      <c r="W4" s="83" t="s">
        <v>24</v>
      </c>
      <c r="X4" s="83" t="s">
        <v>40</v>
      </c>
      <c r="Y4" s="83" t="s">
        <v>24</v>
      </c>
      <c r="Z4" s="83" t="s">
        <v>40</v>
      </c>
      <c r="AA4" s="83" t="s">
        <v>24</v>
      </c>
      <c r="AB4" s="81"/>
    </row>
    <row r="5" spans="1:37" ht="84" customHeight="1" x14ac:dyDescent="0.25">
      <c r="A5" s="99"/>
      <c r="B5" s="70" t="s">
        <v>31</v>
      </c>
      <c r="C5" s="70" t="s">
        <v>32</v>
      </c>
      <c r="D5" s="70" t="s">
        <v>34</v>
      </c>
      <c r="E5" s="70" t="s">
        <v>35</v>
      </c>
      <c r="F5" s="70" t="s">
        <v>18</v>
      </c>
      <c r="G5" s="70" t="s">
        <v>34</v>
      </c>
      <c r="H5" s="6" t="s">
        <v>36</v>
      </c>
      <c r="I5" s="6" t="s">
        <v>37</v>
      </c>
      <c r="J5" s="6" t="s">
        <v>34</v>
      </c>
      <c r="K5" s="70" t="s">
        <v>39</v>
      </c>
      <c r="L5" s="70" t="s">
        <v>38</v>
      </c>
      <c r="M5" s="70" t="s">
        <v>28</v>
      </c>
      <c r="N5" s="70" t="s">
        <v>2</v>
      </c>
      <c r="O5" s="70" t="s">
        <v>10</v>
      </c>
      <c r="P5" s="70" t="s">
        <v>3</v>
      </c>
      <c r="Q5" s="70" t="s">
        <v>11</v>
      </c>
      <c r="R5" s="83"/>
      <c r="S5" s="83"/>
      <c r="T5" s="83"/>
      <c r="U5" s="83"/>
      <c r="V5" s="83"/>
      <c r="W5" s="83"/>
      <c r="X5" s="83"/>
      <c r="Y5" s="83"/>
      <c r="Z5" s="83"/>
      <c r="AA5" s="83"/>
      <c r="AB5" s="82"/>
    </row>
    <row r="6" spans="1:37" ht="15.75" x14ac:dyDescent="0.25">
      <c r="A6" s="10" t="s">
        <v>1</v>
      </c>
      <c r="B6" s="3">
        <f>'Veriler (KGF)'!B6+' Veriler (İGE)'!B6</f>
        <v>9722111943.9899998</v>
      </c>
      <c r="C6" s="3">
        <f>'Veriler (KGF)'!C6+' Veriler (İGE)'!C6</f>
        <v>7246153945.3200006</v>
      </c>
      <c r="D6" s="3">
        <f>'Veriler (KGF)'!D6+' Veriler (İGE)'!D6</f>
        <v>5031645000</v>
      </c>
      <c r="E6" s="3">
        <f>'Veriler (KGF)'!E6+' Veriler (İGE)'!E6</f>
        <v>9722111943.9899998</v>
      </c>
      <c r="F6" s="3">
        <f>'Veriler (KGF)'!F6+' Veriler (İGE)'!F6</f>
        <v>7246153945.3200006</v>
      </c>
      <c r="G6" s="3">
        <f>'Veriler (KGF)'!G6+' Veriler (İGE)'!G6</f>
        <v>5031645000</v>
      </c>
      <c r="H6" s="3">
        <f>'Veriler (KGF)'!H6+' Veriler (İGE)'!H6</f>
        <v>0</v>
      </c>
      <c r="I6" s="3">
        <f>'Veriler (KGF)'!I6+' Veriler (İGE)'!I6</f>
        <v>0</v>
      </c>
      <c r="J6" s="3">
        <f>'Veriler (KGF)'!J6+' Veriler (İGE)'!J6</f>
        <v>0</v>
      </c>
      <c r="K6" s="3">
        <v>1352214</v>
      </c>
      <c r="L6" s="3">
        <f>'Veriler (KGF)'!L6+' Veriler (İGE)'!L6</f>
        <v>6669.41</v>
      </c>
      <c r="M6" s="76">
        <v>5.0000000000000001E-3</v>
      </c>
      <c r="N6" s="78">
        <v>6112676386.7600002</v>
      </c>
      <c r="O6" s="79"/>
      <c r="P6" s="78">
        <v>1133477558.5599999</v>
      </c>
      <c r="Q6" s="79"/>
      <c r="R6" s="4"/>
      <c r="S6" s="4"/>
      <c r="T6" s="4">
        <v>5575127624.6700001</v>
      </c>
      <c r="U6" s="4">
        <v>1671026320.6499999</v>
      </c>
      <c r="V6" s="19">
        <v>415588612.72999996</v>
      </c>
      <c r="W6" s="43">
        <v>21.78916135438342</v>
      </c>
      <c r="X6" s="45">
        <v>6343556961.1000004</v>
      </c>
      <c r="Y6" s="43">
        <v>33.308582229858253</v>
      </c>
      <c r="Z6" s="19">
        <v>487008371.49000001</v>
      </c>
      <c r="AA6" s="43">
        <v>71.497263119110414</v>
      </c>
      <c r="AB6" s="22">
        <v>26954</v>
      </c>
      <c r="AG6" s="1"/>
      <c r="AH6" s="1"/>
      <c r="AI6" s="1"/>
      <c r="AK6" s="52"/>
    </row>
    <row r="7" spans="1:37" ht="15.75" x14ac:dyDescent="0.25">
      <c r="A7" s="10">
        <v>2017</v>
      </c>
      <c r="B7" s="3">
        <f>'Veriler (KGF)'!B7+' Veriler (İGE)'!B7</f>
        <v>214199139873.41</v>
      </c>
      <c r="C7" s="3">
        <f>'Veriler (KGF)'!C7+' Veriler (İGE)'!C7</f>
        <v>191265070124.6499</v>
      </c>
      <c r="D7" s="3">
        <f>'Veriler (KGF)'!D7+' Veriler (İGE)'!D7</f>
        <v>174952529927.16019</v>
      </c>
      <c r="E7" s="3">
        <f>'Veriler (KGF)'!E7+' Veriler (İGE)'!E7</f>
        <v>214199139873.41</v>
      </c>
      <c r="F7" s="3">
        <f>'Veriler (KGF)'!F7+' Veriler (İGE)'!F7</f>
        <v>191265070124.6499</v>
      </c>
      <c r="G7" s="3">
        <f>'Veriler (KGF)'!G7+' Veriler (İGE)'!G7</f>
        <v>174952529927.16019</v>
      </c>
      <c r="H7" s="3">
        <f>'Veriler (KGF)'!H7+' Veriler (İGE)'!H7</f>
        <v>0</v>
      </c>
      <c r="I7" s="3">
        <f>'Veriler (KGF)'!I7+' Veriler (İGE)'!I7</f>
        <v>0</v>
      </c>
      <c r="J7" s="3">
        <f>'Veriler (KGF)'!J7+' Veriler (İGE)'!J7</f>
        <v>0</v>
      </c>
      <c r="K7" s="3">
        <v>1655559</v>
      </c>
      <c r="L7" s="3">
        <f>'Veriler (KGF)'!L7+' Veriler (İGE)'!L7</f>
        <v>194929.88392666008</v>
      </c>
      <c r="M7" s="76">
        <v>0.11799999999999999</v>
      </c>
      <c r="N7" s="3">
        <f>'Veriler (KGF)'!N7+' Veriler (İGE)'!N7</f>
        <v>134631924092.07005</v>
      </c>
      <c r="O7" s="3">
        <f>'Veriler (KGF)'!O7+' Veriler (İGE)'!O7</f>
        <v>7222284058.9099979</v>
      </c>
      <c r="P7" s="3">
        <f>'Veriler (KGF)'!P7+' Veriler (İGE)'!P7</f>
        <v>30599606068.380009</v>
      </c>
      <c r="Q7" s="3">
        <f>'Veriler (KGF)'!Q7+' Veriler (İGE)'!Q7</f>
        <v>18811255905.290005</v>
      </c>
      <c r="R7" s="3">
        <f>'Veriler (KGF)'!R7+' Veriler (İGE)'!R7</f>
        <v>26154635260.170002</v>
      </c>
      <c r="S7" s="3">
        <f>'Veriler (KGF)'!S7+' Veriler (İGE)'!S7</f>
        <v>26033539964.200001</v>
      </c>
      <c r="T7" s="3">
        <f>'Veriler (KGF)'!T7+' Veriler (İGE)'!T7</f>
        <v>164564152941.10995</v>
      </c>
      <c r="U7" s="3">
        <f>'Veriler (KGF)'!U7+' Veriler (İGE)'!U7</f>
        <v>26700917183.539997</v>
      </c>
      <c r="V7" s="3">
        <f>'Veriler (KGF)'!V7+' Veriler (İGE)'!V7</f>
        <v>10086829197.739996</v>
      </c>
      <c r="W7" s="43">
        <v>31.18001641135265</v>
      </c>
      <c r="X7" s="3">
        <f>'Veriler (KGF)'!X7+' Veriler (İGE)'!X7</f>
        <v>176033323881.17996</v>
      </c>
      <c r="Y7" s="43">
        <v>38.80822980815438</v>
      </c>
      <c r="Z7" s="3">
        <f>'Veriler (KGF)'!Z7+' Veriler (İGE)'!Z7</f>
        <v>5144917045.7300005</v>
      </c>
      <c r="AA7" s="43">
        <v>60.915214523918756</v>
      </c>
      <c r="AB7" s="3">
        <f>'Veriler (KGF)'!AB7+' Veriler (İGE)'!AB7</f>
        <v>368799</v>
      </c>
      <c r="AG7" s="1"/>
      <c r="AH7" s="1"/>
      <c r="AI7" s="1"/>
      <c r="AK7" s="52"/>
    </row>
    <row r="8" spans="1:37" ht="15.75" x14ac:dyDescent="0.25">
      <c r="A8" s="10">
        <v>2018</v>
      </c>
      <c r="B8" s="3">
        <f>'Veriler (KGF)'!B8+' Veriler (İGE)'!B8</f>
        <v>297129794959.79993</v>
      </c>
      <c r="C8" s="3">
        <f>'Veriler (KGF)'!C8+' Veriler (İGE)'!C8</f>
        <v>263745307551.23987</v>
      </c>
      <c r="D8" s="3">
        <f>'Veriler (KGF)'!D8+' Veriler (İGE)'!D8</f>
        <v>199424959000.35202</v>
      </c>
      <c r="E8" s="3">
        <f>'Veriler (KGF)'!E8+' Veriler (İGE)'!E8</f>
        <v>297129794959.79993</v>
      </c>
      <c r="F8" s="3">
        <f>'Veriler (KGF)'!F8+' Veriler (İGE)'!F8</f>
        <v>263745307551.23987</v>
      </c>
      <c r="G8" s="3">
        <f>'Veriler (KGF)'!G8+' Veriler (İGE)'!G8</f>
        <v>199424959000.35202</v>
      </c>
      <c r="H8" s="3">
        <f>'Veriler (KGF)'!H8+' Veriler (İGE)'!H8</f>
        <v>0</v>
      </c>
      <c r="I8" s="3">
        <f>'Veriler (KGF)'!I8+' Veriler (İGE)'!I8</f>
        <v>0</v>
      </c>
      <c r="J8" s="3">
        <f>'Veriler (KGF)'!J8+' Veriler (İGE)'!J8</f>
        <v>0</v>
      </c>
      <c r="K8" s="3">
        <v>1966538</v>
      </c>
      <c r="L8" s="3">
        <f>'Veriler (KGF)'!L8+' Veriler (İGE)'!L8</f>
        <v>223893.50312251042</v>
      </c>
      <c r="M8" s="76">
        <v>0.114</v>
      </c>
      <c r="N8" s="3">
        <f>'Veriler (KGF)'!N8+' Veriler (İGE)'!N8</f>
        <v>177785203280.79993</v>
      </c>
      <c r="O8" s="3">
        <f>'Veriler (KGF)'!O8+' Veriler (İGE)'!O8</f>
        <v>17664937563.109993</v>
      </c>
      <c r="P8" s="3">
        <f>'Veriler (KGF)'!P8+' Veriler (İGE)'!P8</f>
        <v>40697856188.72998</v>
      </c>
      <c r="Q8" s="3">
        <f>'Veriler (KGF)'!Q8+' Veriler (İGE)'!Q8</f>
        <v>27597310518.600006</v>
      </c>
      <c r="R8" s="3">
        <f>'Veriler (KGF)'!R8+' Veriler (İGE)'!R8</f>
        <v>45436647028.599991</v>
      </c>
      <c r="S8" s="3">
        <f>'Veriler (KGF)'!S8+' Veriler (İGE)'!S8</f>
        <v>45262248081.709991</v>
      </c>
      <c r="T8" s="3">
        <f>'Veriler (KGF)'!T8+' Veriler (İGE)'!T8</f>
        <v>221417701787.08984</v>
      </c>
      <c r="U8" s="3">
        <f>'Veriler (KGF)'!U8+' Veriler (İGE)'!U8</f>
        <v>42327605764.14994</v>
      </c>
      <c r="V8" s="3">
        <f>'Veriler (KGF)'!V8+' Veriler (İGE)'!V8</f>
        <v>15151219512.320002</v>
      </c>
      <c r="W8" s="43">
        <v>29.912389660290305</v>
      </c>
      <c r="X8" s="3">
        <f>'Veriler (KGF)'!X8+' Veriler (İGE)'!X8</f>
        <v>240174182899.09995</v>
      </c>
      <c r="Y8" s="43">
        <v>36.249526381421397</v>
      </c>
      <c r="Z8" s="3">
        <f>'Veriler (KGF)'!Z8+' Veriler (İGE)'!Z8</f>
        <v>8419905139.8200035</v>
      </c>
      <c r="AA8" s="43">
        <v>58.575757868312856</v>
      </c>
      <c r="AB8" s="3">
        <f>'Veriler (KGF)'!AB8+' Veriler (İGE)'!AB8</f>
        <v>557067</v>
      </c>
      <c r="AG8" s="1"/>
      <c r="AH8" s="1"/>
      <c r="AI8" s="1"/>
      <c r="AK8" s="52"/>
    </row>
    <row r="9" spans="1:37" ht="15.75" x14ac:dyDescent="0.25">
      <c r="A9" s="10">
        <v>2019</v>
      </c>
      <c r="B9" s="3">
        <f>'Veriler (KGF)'!B9+' Veriler (İGE)'!B9</f>
        <v>367243914830.79022</v>
      </c>
      <c r="C9" s="3">
        <f>'Veriler (KGF)'!C9+' Veriler (İGE)'!C9</f>
        <v>320220277896.65015</v>
      </c>
      <c r="D9" s="3">
        <f>'Veriler (KGF)'!D9+' Veriler (İGE)'!D9</f>
        <v>171549347375.55014</v>
      </c>
      <c r="E9" s="3">
        <f>'Veriler (KGF)'!E9+' Veriler (İGE)'!E9</f>
        <v>367243914830.79022</v>
      </c>
      <c r="F9" s="3">
        <f>'Veriler (KGF)'!F9+' Veriler (İGE)'!F9</f>
        <v>320220277896.65015</v>
      </c>
      <c r="G9" s="3">
        <f>'Veriler (KGF)'!G9+' Veriler (İGE)'!G9</f>
        <v>171549347375.55014</v>
      </c>
      <c r="H9" s="3">
        <f>'Veriler (KGF)'!H9+' Veriler (İGE)'!H9</f>
        <v>0</v>
      </c>
      <c r="I9" s="3">
        <f>'Veriler (KGF)'!I9+' Veriler (İGE)'!I9</f>
        <v>0</v>
      </c>
      <c r="J9" s="3">
        <f>'Veriler (KGF)'!J9+' Veriler (İGE)'!J9</f>
        <v>0</v>
      </c>
      <c r="K9" s="3">
        <v>2200682</v>
      </c>
      <c r="L9" s="3">
        <f>'Veriler (KGF)'!L9+' Veriler (İGE)'!L9</f>
        <v>199841.46752477091</v>
      </c>
      <c r="M9" s="76">
        <v>9.0999999999999998E-2</v>
      </c>
      <c r="N9" s="3">
        <f>'Veriler (KGF)'!N9+' Veriler (İGE)'!N9</f>
        <v>220630638944.74997</v>
      </c>
      <c r="O9" s="3">
        <f>'Veriler (KGF)'!O9+' Veriler (İGE)'!O9</f>
        <v>23467311087.769993</v>
      </c>
      <c r="P9" s="3">
        <f>'Veriler (KGF)'!P9+' Veriler (İGE)'!P9</f>
        <v>47831372962.319977</v>
      </c>
      <c r="Q9" s="3">
        <f>'Veriler (KGF)'!Q9+' Veriler (İGE)'!Q9</f>
        <v>28290954901.810017</v>
      </c>
      <c r="R9" s="3">
        <f>'Veriler (KGF)'!R9+' Veriler (İGE)'!R9</f>
        <v>53225387684.759987</v>
      </c>
      <c r="S9" s="3">
        <f>'Veriler (KGF)'!S9+' Veriler (İGE)'!S9</f>
        <v>51758265989.579956</v>
      </c>
      <c r="T9" s="3">
        <f>'Veriler (KGF)'!T9+' Veriler (İGE)'!T9</f>
        <v>276195110348.68011</v>
      </c>
      <c r="U9" s="3">
        <f>'Veriler (KGF)'!U9+' Veriler (İGE)'!U9</f>
        <v>44025167547.969963</v>
      </c>
      <c r="V9" s="3">
        <f>'Veriler (KGF)'!V9+' Veriler (İGE)'!V9</f>
        <v>16026954295.9</v>
      </c>
      <c r="W9" s="43">
        <v>31.258045964296141</v>
      </c>
      <c r="X9" s="3">
        <f>'Veriler (KGF)'!X9+' Veriler (İGE)'!X9</f>
        <v>295262059829.09003</v>
      </c>
      <c r="Y9" s="43">
        <v>36.234205744286768</v>
      </c>
      <c r="Z9" s="3">
        <f>'Veriler (KGF)'!Z9+' Veriler (İGE)'!Z9</f>
        <v>8931263771.6600018</v>
      </c>
      <c r="AA9" s="43">
        <v>58.160987081750001</v>
      </c>
      <c r="AB9" s="3">
        <f>'Veriler (KGF)'!AB9+' Veriler (İGE)'!AB9</f>
        <v>715064</v>
      </c>
      <c r="AG9" s="53"/>
      <c r="AH9" s="53"/>
      <c r="AI9" s="53"/>
      <c r="AK9" s="52"/>
    </row>
    <row r="10" spans="1:37" ht="15.75" x14ac:dyDescent="0.25">
      <c r="A10" s="11">
        <v>2020</v>
      </c>
      <c r="B10" s="3">
        <f>'Veriler (KGF)'!B10+' Veriler (İGE)'!B10</f>
        <v>609876674268.31995</v>
      </c>
      <c r="C10" s="3">
        <f>'Veriler (KGF)'!C10+' Veriler (İGE)'!C10</f>
        <v>514804496211.44995</v>
      </c>
      <c r="D10" s="3">
        <f>'Veriler (KGF)'!D10+' Veriler (İGE)'!D10</f>
        <v>297561620083.11963</v>
      </c>
      <c r="E10" s="3">
        <f>'Veriler (KGF)'!E10+' Veriler (İGE)'!E10</f>
        <v>568237238206.31995</v>
      </c>
      <c r="F10" s="3">
        <f>'Veriler (KGF)'!F10+' Veriler (İGE)'!F10</f>
        <v>481309465285.39996</v>
      </c>
      <c r="G10" s="3">
        <f>'Veriler (KGF)'!G10+' Veriler (İGE)'!G10</f>
        <v>264597168931.61041</v>
      </c>
      <c r="H10" s="3">
        <f>'Veriler (KGF)'!H10+' Veriler (İGE)'!H10</f>
        <v>41639436062</v>
      </c>
      <c r="I10" s="3">
        <f>'Veriler (KGF)'!I10+' Veriler (İGE)'!I10</f>
        <v>33495030926.049999</v>
      </c>
      <c r="J10" s="3">
        <f>'Veriler (KGF)'!J10+' Veriler (İGE)'!J10</f>
        <v>32964451151.509216</v>
      </c>
      <c r="K10" s="3">
        <v>2888867</v>
      </c>
      <c r="L10" s="3">
        <f>'Veriler (KGF)'!L10+' Veriler (İGE)'!L10</f>
        <v>321207.00365135074</v>
      </c>
      <c r="M10" s="76">
        <v>0.111</v>
      </c>
      <c r="N10" s="3">
        <f>'Veriler (KGF)'!N10+' Veriler (İGE)'!N10</f>
        <v>345255460835.02985</v>
      </c>
      <c r="O10" s="3">
        <f>'Veriler (KGF)'!O10+' Veriler (İGE)'!O10</f>
        <v>24271100378.660004</v>
      </c>
      <c r="P10" s="3">
        <f>'Veriler (KGF)'!P10+' Veriler (İGE)'!P10</f>
        <v>80834042237.899918</v>
      </c>
      <c r="Q10" s="3">
        <f>'Veriler (KGF)'!Q10+' Veriler (İGE)'!Q10</f>
        <v>30948861833.810013</v>
      </c>
      <c r="R10" s="3">
        <f>'Veriler (KGF)'!R10+' Veriler (İGE)'!R10</f>
        <v>56981735965.850006</v>
      </c>
      <c r="S10" s="3">
        <f>'Veriler (KGF)'!S10+' Veriler (İGE)'!S10</f>
        <v>55219962212.469986</v>
      </c>
      <c r="T10" s="3">
        <f>'Veriler (KGF)'!T10+' Veriler (İGE)'!T10</f>
        <v>437065113302.43982</v>
      </c>
      <c r="U10" s="3">
        <f>'Veriler (KGF)'!U10+' Veriler (İGE)'!U10</f>
        <v>44244351982.959969</v>
      </c>
      <c r="V10" s="3">
        <f>'Veriler (KGF)'!V10+' Veriler (İGE)'!V10</f>
        <v>16130699975.859997</v>
      </c>
      <c r="W10" s="43">
        <v>32.60340215599188</v>
      </c>
      <c r="X10" s="3">
        <f>'Veriler (KGF)'!X10+' Veriler (İGE)'!X10</f>
        <v>455785359889.38</v>
      </c>
      <c r="Y10" s="44">
        <v>34.014455040345311</v>
      </c>
      <c r="Z10" s="3">
        <f>'Veriler (KGF)'!Z10+' Veriler (İGE)'!Z10</f>
        <v>9393405420.1600037</v>
      </c>
      <c r="AA10" s="44">
        <v>59.522332954141284</v>
      </c>
      <c r="AB10" s="3">
        <f>'Veriler (KGF)'!AB10+' Veriler (İGE)'!AB10</f>
        <v>1151990</v>
      </c>
      <c r="AF10" s="1"/>
      <c r="AG10" s="1"/>
      <c r="AK10" s="53"/>
    </row>
    <row r="11" spans="1:37" ht="15.75" x14ac:dyDescent="0.25">
      <c r="A11" s="10">
        <v>2021</v>
      </c>
      <c r="B11" s="3">
        <f>'Veriler (KGF)'!B11+' Veriler (İGE)'!B11</f>
        <v>622978516825.35999</v>
      </c>
      <c r="C11" s="3">
        <f>'Veriler (KGF)'!C11+' Veriler (İGE)'!C11</f>
        <v>525670714170.42969</v>
      </c>
      <c r="D11" s="3">
        <f>'Veriler (KGF)'!D11+' Veriler (İGE)'!D11</f>
        <v>180666360690.47583</v>
      </c>
      <c r="E11" s="3">
        <f>'Veriler (KGF)'!E11+' Veriler (İGE)'!E11</f>
        <v>581337838263.35999</v>
      </c>
      <c r="F11" s="3">
        <f>'Veriler (KGF)'!F11+' Veriler (İGE)'!F11</f>
        <v>492174676644.3797</v>
      </c>
      <c r="G11" s="3">
        <f>'Veriler (KGF)'!G11+' Veriler (İGE)'!G11</f>
        <v>165220744594.66025</v>
      </c>
      <c r="H11" s="3">
        <f>'Veriler (KGF)'!H11+' Veriler (İGE)'!H11</f>
        <v>41640678562</v>
      </c>
      <c r="I11" s="3">
        <f>'Veriler (KGF)'!I11+' Veriler (İGE)'!I11</f>
        <v>33496037526.049999</v>
      </c>
      <c r="J11" s="3">
        <f>'Veriler (KGF)'!J11+' Veriler (İGE)'!J11</f>
        <v>15445616095.815575</v>
      </c>
      <c r="K11" s="3">
        <v>4048222</v>
      </c>
      <c r="L11" s="3">
        <f>'Veriler (KGF)'!L11+' Veriler (İGE)'!L11</f>
        <v>199615.61611127047</v>
      </c>
      <c r="M11" s="76">
        <v>4.9000000000000002E-2</v>
      </c>
      <c r="N11" s="3">
        <f>'Veriler (KGF)'!N11+' Veriler (İGE)'!N11</f>
        <v>355242612023.55963</v>
      </c>
      <c r="O11" s="3">
        <f>'Veriler (KGF)'!O11+' Veriler (İGE)'!O11</f>
        <v>24283918493.659992</v>
      </c>
      <c r="P11" s="3">
        <f>'Veriler (KGF)'!P11+' Veriler (İGE)'!P11</f>
        <v>81700184293.349945</v>
      </c>
      <c r="Q11" s="3">
        <f>'Veriler (KGF)'!Q11+' Veriler (İGE)'!Q11</f>
        <v>30947961833.810013</v>
      </c>
      <c r="R11" s="3">
        <f>'Veriler (KGF)'!R11+' Veriler (İGE)'!R11</f>
        <v>56996289580.849983</v>
      </c>
      <c r="S11" s="3">
        <f>'Veriler (KGF)'!S11+' Veriler (İGE)'!S11</f>
        <v>55231880327.469971</v>
      </c>
      <c r="T11" s="3">
        <f>'Veriler (KGF)'!T11+' Veriler (İGE)'!T11</f>
        <v>447469140544.84979</v>
      </c>
      <c r="U11" s="3">
        <f>'Veriler (KGF)'!U11+' Veriler (İGE)'!U11</f>
        <v>44705536099.529984</v>
      </c>
      <c r="V11" s="3">
        <f>'Veriler (KGF)'!V11+' Veriler (İGE)'!V11</f>
        <v>16153299429.760002</v>
      </c>
      <c r="W11" s="43">
        <v>33.539541972553614</v>
      </c>
      <c r="X11" s="3">
        <f>'Veriler (KGF)'!X11+' Veriler (İGE)'!X11</f>
        <v>466207510471.2699</v>
      </c>
      <c r="Y11" s="43">
        <v>33.760151765133827</v>
      </c>
      <c r="Z11" s="3">
        <f>'Veriler (KGF)'!Z11+' Veriler (İGE)'!Z11</f>
        <v>9813866743.3500042</v>
      </c>
      <c r="AA11" s="43">
        <v>60.535551740573638</v>
      </c>
      <c r="AB11" s="3">
        <f>'Veriler (KGF)'!AB11+' Veriler (İGE)'!AB11</f>
        <v>1218135</v>
      </c>
      <c r="AF11" s="1"/>
      <c r="AG11" s="1"/>
    </row>
    <row r="12" spans="1:37" s="66" customFormat="1" ht="15.75" x14ac:dyDescent="0.25">
      <c r="A12" s="11">
        <v>2022</v>
      </c>
      <c r="B12" s="3">
        <f>'Veriler (KGF)'!B12+' Veriler (İGE)'!B12</f>
        <v>701559908821.76978</v>
      </c>
      <c r="C12" s="3">
        <f>'Veriler (KGF)'!C12+' Veriler (İGE)'!C12</f>
        <v>592687190535.1698</v>
      </c>
      <c r="D12" s="3">
        <f>'Veriler (KGF)'!D12+' Veriler (İGE)'!D12</f>
        <v>174283065297.2847</v>
      </c>
      <c r="E12" s="3">
        <f>'Veriler (KGF)'!E12+' Veriler (İGE)'!E12</f>
        <v>659919230259.76978</v>
      </c>
      <c r="F12" s="3">
        <f>'Veriler (KGF)'!F12+' Veriler (İGE)'!F12</f>
        <v>559191153009.11975</v>
      </c>
      <c r="G12" s="3">
        <f>'Veriler (KGF)'!G12+' Veriler (İGE)'!G12</f>
        <v>169022766327.5502</v>
      </c>
      <c r="H12" s="3">
        <f>'Veriler (KGF)'!H12+' Veriler (İGE)'!H12</f>
        <v>41640678562</v>
      </c>
      <c r="I12" s="3">
        <f>'Veriler (KGF)'!I12+' Veriler (İGE)'!I12</f>
        <v>33496037526.050003</v>
      </c>
      <c r="J12" s="3">
        <f>'Veriler (KGF)'!J12+' Veriler (İGE)'!J12</f>
        <v>5260298969.734499</v>
      </c>
      <c r="K12" s="3">
        <v>6170260.8799999999</v>
      </c>
      <c r="L12" s="3">
        <f>'Veriler (KGF)'!L12+' Veriler (İGE)'!L12</f>
        <v>201833.62504263112</v>
      </c>
      <c r="M12" s="76">
        <v>3.2710711745891546E-2</v>
      </c>
      <c r="N12" s="3">
        <f>'Veriler (KGF)'!N12+' Veriler (İGE)'!N12</f>
        <v>385298663510.63</v>
      </c>
      <c r="O12" s="3">
        <f>'Veriler (KGF)'!O12+' Veriler (İGE)'!O12</f>
        <v>49609878277.409996</v>
      </c>
      <c r="P12" s="3">
        <f>'Veriler (KGF)'!P12+' Veriler (İGE)'!P12</f>
        <v>91918127174.269943</v>
      </c>
      <c r="Q12" s="3">
        <f>'Veriler (KGF)'!Q12+' Veriler (İGE)'!Q12</f>
        <v>32364484046.810017</v>
      </c>
      <c r="R12" s="3">
        <f>'Veriler (KGF)'!R12+' Veriler (İGE)'!R12</f>
        <v>86698161797.630066</v>
      </c>
      <c r="S12" s="3">
        <f>'Veriler (KGF)'!S12+' Veriler (İGE)'!S12</f>
        <v>81974362324.220032</v>
      </c>
      <c r="T12" s="3">
        <f>'Veriler (KGF)'!T12+' Veriler (İGE)'!T12</f>
        <v>512942088347.19012</v>
      </c>
      <c r="U12" s="3">
        <f>'Veriler (KGF)'!U12+' Veriler (İGE)'!U12</f>
        <v>46249064661.929947</v>
      </c>
      <c r="V12" s="3">
        <f>'Veriler (KGF)'!V12+' Veriler (İGE)'!V12</f>
        <v>16559685548.530003</v>
      </c>
      <c r="W12" s="58">
        <v>34.230407984374672</v>
      </c>
      <c r="X12" s="3">
        <f>'Veriler (KGF)'!X12+' Veriler (İGE)'!X12</f>
        <v>506003504981.06</v>
      </c>
      <c r="Y12" s="58">
        <v>33.056455914656567</v>
      </c>
      <c r="Z12" s="3">
        <f>'Veriler (KGF)'!Z12+' Veriler (İGE)'!Z12</f>
        <v>36627962479.529999</v>
      </c>
      <c r="AA12" s="58">
        <v>64.877964418266558</v>
      </c>
      <c r="AB12" s="3">
        <f>'Veriler (KGF)'!AB12+' Veriler (İGE)'!AB12</f>
        <v>1275844</v>
      </c>
    </row>
    <row r="13" spans="1:37" s="66" customFormat="1" ht="15.75" x14ac:dyDescent="0.25">
      <c r="A13" s="36">
        <v>44932</v>
      </c>
      <c r="B13" s="3">
        <f>'Veriler (KGF)'!B13+' Veriler (İGE)'!B13</f>
        <v>702363537475.76965</v>
      </c>
      <c r="C13" s="3">
        <f>'Veriler (KGF)'!C13+' Veriler (İGE)'!C13</f>
        <v>593346979458.36987</v>
      </c>
      <c r="D13" s="3">
        <f>'Veriler (KGF)'!D13+' Veriler (İGE)'!D13</f>
        <v>174232473456.84445</v>
      </c>
      <c r="E13" s="3">
        <f>'Veriler (KGF)'!E13+' Veriler (İGE)'!E13</f>
        <v>660722858913.76965</v>
      </c>
      <c r="F13" s="3">
        <f>'Veriler (KGF)'!F13+' Veriler (İGE)'!F13</f>
        <v>559850941932.31982</v>
      </c>
      <c r="G13" s="3">
        <f>'Veriler (KGF)'!G13+' Veriler (İGE)'!G13</f>
        <v>168972174487.10995</v>
      </c>
      <c r="H13" s="3">
        <f>'Veriler (KGF)'!H13+' Veriler (İGE)'!H13</f>
        <v>41640678562</v>
      </c>
      <c r="I13" s="3">
        <f>'Veriler (KGF)'!I13+' Veriler (İGE)'!I13</f>
        <v>33496037526.050003</v>
      </c>
      <c r="J13" s="3">
        <f>'Veriler (KGF)'!J13+' Veriler (İGE)'!J13</f>
        <v>5260298969.734499</v>
      </c>
      <c r="K13" s="3">
        <v>6159196.9499999993</v>
      </c>
      <c r="L13" s="3">
        <f>'Veriler (KGF)'!L13+' Veriler (İGE)'!L13</f>
        <v>201790.21904944099</v>
      </c>
      <c r="M13" s="76">
        <v>3.2762423524943622E-2</v>
      </c>
      <c r="N13" s="3">
        <f>'Veriler (KGF)'!N13+' Veriler (İGE)'!N13</f>
        <v>385557500033.83008</v>
      </c>
      <c r="O13" s="3">
        <f>'Veriler (KGF)'!O13+' Veriler (İGE)'!O13</f>
        <v>49620318277.409996</v>
      </c>
      <c r="P13" s="3">
        <f>'Veriler (KGF)'!P13+' Veriler (İGE)'!P13</f>
        <v>92308639574.269943</v>
      </c>
      <c r="Q13" s="3">
        <f>'Veriler (KGF)'!Q13+' Veriler (İGE)'!Q13</f>
        <v>32364484046.810017</v>
      </c>
      <c r="R13" s="3">
        <f>'Veriler (KGF)'!R13+' Veriler (İGE)'!R13</f>
        <v>86709761797.630066</v>
      </c>
      <c r="S13" s="3">
        <f>'Veriler (KGF)'!S13+' Veriler (İGE)'!S13</f>
        <v>81984802324.220032</v>
      </c>
      <c r="T13" s="3">
        <f>'Veriler (KGF)'!T13+' Veriler (İGE)'!T13</f>
        <v>513601877270.3902</v>
      </c>
      <c r="U13" s="3">
        <f>'Veriler (KGF)'!U13+' Veriler (İGE)'!U13</f>
        <v>46249064661.929939</v>
      </c>
      <c r="V13" s="3">
        <f>'Veriler (KGF)'!V13+' Veriler (İGE)'!V13</f>
        <v>16561185548.530005</v>
      </c>
      <c r="W13" s="58">
        <v>34.232318136756618</v>
      </c>
      <c r="X13" s="3">
        <f>'Veriler (KGF)'!X13+' Veriler (İGE)'!X13</f>
        <v>506583063904.26001</v>
      </c>
      <c r="Y13" s="58">
        <v>33.054041599039145</v>
      </c>
      <c r="Z13" s="3">
        <f>'Veriler (KGF)'!Z13+' Veriler (İGE)'!Z13</f>
        <v>36706692479.529999</v>
      </c>
      <c r="AA13" s="58">
        <v>64.879701917807978</v>
      </c>
      <c r="AB13" s="3">
        <f>'Veriler (KGF)'!AB13+' Veriler (İGE)'!AB13</f>
        <v>1276102</v>
      </c>
    </row>
    <row r="14" spans="1:37" s="66" customFormat="1" ht="15.75" x14ac:dyDescent="0.25">
      <c r="A14" s="36">
        <v>44939</v>
      </c>
      <c r="B14" s="3">
        <f>'Veriler (KGF)'!B14+' Veriler (İGE)'!B14</f>
        <v>702848216999.53979</v>
      </c>
      <c r="C14" s="3">
        <f>'Veriler (KGF)'!C14+' Veriler (İGE)'!C14</f>
        <v>593743498907.70972</v>
      </c>
      <c r="D14" s="3">
        <f>'Veriler (KGF)'!D14+' Veriler (İGE)'!D14</f>
        <v>165662802177.66891</v>
      </c>
      <c r="E14" s="3">
        <f>'Veriler (KGF)'!E14+' Veriler (İGE)'!E14</f>
        <v>661207538437.53979</v>
      </c>
      <c r="F14" s="3">
        <f>'Veriler (KGF)'!F14+' Veriler (İGE)'!F14</f>
        <v>560247461381.65967</v>
      </c>
      <c r="G14" s="3">
        <f>'Veriler (KGF)'!G14+' Veriler (İGE)'!G14</f>
        <v>162175894464.73993</v>
      </c>
      <c r="H14" s="3">
        <f>'Veriler (KGF)'!H14+' Veriler (İGE)'!H14</f>
        <v>41640678562</v>
      </c>
      <c r="I14" s="3">
        <f>'Veriler (KGF)'!I14+' Veriler (İGE)'!I14</f>
        <v>33496037526.050003</v>
      </c>
      <c r="J14" s="3">
        <f>'Veriler (KGF)'!J14+' Veriler (İGE)'!J14</f>
        <v>3486907712.9289999</v>
      </c>
      <c r="K14" s="3">
        <v>6241426.8300000001</v>
      </c>
      <c r="L14" s="3">
        <f>'Veriler (KGF)'!L14+' Veriler (İGE)'!L14</f>
        <v>193358.48292580058</v>
      </c>
      <c r="M14" s="76">
        <v>3.097985255493263E-2</v>
      </c>
      <c r="N14" s="3">
        <f>'Veriler (KGF)'!N14+' Veriler (İGE)'!N14</f>
        <v>385732265066.26996</v>
      </c>
      <c r="O14" s="3">
        <f>'Veriler (KGF)'!O14+' Veriler (İGE)'!O14</f>
        <v>49627034431.109993</v>
      </c>
      <c r="P14" s="3">
        <f>'Veriler (KGF)'!P14+' Veriler (İGE)'!P14</f>
        <v>92523677837.46994</v>
      </c>
      <c r="Q14" s="3">
        <f>'Veriler (KGF)'!Q14+' Veriler (İGE)'!Q14</f>
        <v>32364484046.810017</v>
      </c>
      <c r="R14" s="3">
        <f>'Veriler (KGF)'!R14+' Veriler (İGE)'!R14</f>
        <v>86717224190.630066</v>
      </c>
      <c r="S14" s="3">
        <f>'Veriler (KGF)'!S14+' Veriler (İGE)'!S14</f>
        <v>81991518477.920029</v>
      </c>
      <c r="T14" s="3">
        <f>'Veriler (KGF)'!T14+' Veriler (İGE)'!T14</f>
        <v>513998396719.73004</v>
      </c>
      <c r="U14" s="3">
        <f>'Veriler (KGF)'!U14+' Veriler (İGE)'!U14</f>
        <v>46249064661.929947</v>
      </c>
      <c r="V14" s="3">
        <f>'Veriler (KGF)'!V14+' Veriler (İGE)'!V14</f>
        <v>16561185548.530005</v>
      </c>
      <c r="W14" s="58">
        <v>34.234225681352839</v>
      </c>
      <c r="X14" s="3">
        <f>'Veriler (KGF)'!X14+' Veriler (İGE)'!X14</f>
        <v>506815520962.74982</v>
      </c>
      <c r="Y14" s="58">
        <v>33.059366898638793</v>
      </c>
      <c r="Z14" s="3">
        <f>'Veriler (KGF)'!Z14+' Veriler (İGE)'!Z14</f>
        <v>36870754870.380005</v>
      </c>
      <c r="AA14" s="58">
        <v>64.990828322763164</v>
      </c>
      <c r="AB14" s="3">
        <f>'Veriler (KGF)'!AB14+' Veriler (İGE)'!AB14</f>
        <v>1276205</v>
      </c>
    </row>
    <row r="15" spans="1:37" s="66" customFormat="1" ht="15.75" x14ac:dyDescent="0.25">
      <c r="A15" s="36">
        <v>44946</v>
      </c>
      <c r="B15" s="3">
        <f>'Veriler (KGF)'!B15+' Veriler (İGE)'!B15</f>
        <v>703081319615.43982</v>
      </c>
      <c r="C15" s="3">
        <f>'Veriler (KGF)'!C15+' Veriler (İGE)'!C15</f>
        <v>593938682071.00989</v>
      </c>
      <c r="D15" s="3">
        <f>'Veriler (KGF)'!D15+' Veriler (İGE)'!D15</f>
        <v>164830530964.30896</v>
      </c>
      <c r="E15" s="3">
        <f>'Veriler (KGF)'!E15+' Veriler (İGE)'!E15</f>
        <v>661440641053.43982</v>
      </c>
      <c r="F15" s="3">
        <f>'Veriler (KGF)'!F15+' Veriler (İGE)'!F15</f>
        <v>560442644544.95984</v>
      </c>
      <c r="G15" s="3">
        <f>'Veriler (KGF)'!G15+' Veriler (İGE)'!G15</f>
        <v>161343623251.37997</v>
      </c>
      <c r="H15" s="3">
        <f>'Veriler (KGF)'!H15+' Veriler (İGE)'!H15</f>
        <v>41640678562</v>
      </c>
      <c r="I15" s="3">
        <f>'Veriler (KGF)'!I15+' Veriler (İGE)'!I15</f>
        <v>33496037526.050003</v>
      </c>
      <c r="J15" s="3">
        <f>'Veriler (KGF)'!J15+' Veriler (İGE)'!J15</f>
        <v>3486907712.9289999</v>
      </c>
      <c r="K15" s="3">
        <v>6280690.0199999996</v>
      </c>
      <c r="L15" s="3">
        <f>'Veriler (KGF)'!L15+' Veriler (İGE)'!L15</f>
        <v>192356.76605732032</v>
      </c>
      <c r="M15" s="76">
        <v>3.0626693157087274E-2</v>
      </c>
      <c r="N15" s="3">
        <f>'Veriler (KGF)'!N15+' Veriler (İGE)'!N15</f>
        <v>385866462900.27002</v>
      </c>
      <c r="O15" s="3">
        <f>'Veriler (KGF)'!O15+' Veriler (İGE)'!O15</f>
        <v>49657419760.409988</v>
      </c>
      <c r="P15" s="3">
        <f>'Veriler (KGF)'!P15+' Veriler (İGE)'!P15</f>
        <v>92554277837.46994</v>
      </c>
      <c r="Q15" s="3">
        <f>'Veriler (KGF)'!Q15+' Veriler (İGE)'!Q15</f>
        <v>32364484046.810017</v>
      </c>
      <c r="R15" s="3">
        <f>'Veriler (KGF)'!R15+' Veriler (İGE)'!R15</f>
        <v>86750985667.630066</v>
      </c>
      <c r="S15" s="3">
        <f>'Veriler (KGF)'!S15+' Veriler (İGE)'!S15</f>
        <v>82021903807.220032</v>
      </c>
      <c r="T15" s="3">
        <f>'Veriler (KGF)'!T15+' Veriler (İGE)'!T15</f>
        <v>514193579883.03015</v>
      </c>
      <c r="U15" s="3">
        <f>'Veriler (KGF)'!U15+' Veriler (İGE)'!U15</f>
        <v>46249064661.929939</v>
      </c>
      <c r="V15" s="3">
        <f>'Veriler (KGF)'!V15+' Veriler (İGE)'!V15</f>
        <v>16561185548.530003</v>
      </c>
      <c r="W15" s="58">
        <v>34.236643986484594</v>
      </c>
      <c r="X15" s="3">
        <f>'Veriler (KGF)'!X15+' Veriler (İGE)'!X15</f>
        <v>506898361820.12994</v>
      </c>
      <c r="Y15" s="58">
        <v>33.057763752684167</v>
      </c>
      <c r="Z15" s="3">
        <f>'Veriler (KGF)'!Z15+' Veriler (İGE)'!Z15</f>
        <v>36983097176.300003</v>
      </c>
      <c r="AA15" s="58">
        <v>64.977649207396311</v>
      </c>
      <c r="AB15" s="3">
        <f>'Veriler (KGF)'!AB15+' Veriler (İGE)'!AB15</f>
        <v>1276292</v>
      </c>
    </row>
    <row r="16" spans="1:37" s="66" customFormat="1" ht="15.75" x14ac:dyDescent="0.25">
      <c r="A16" s="36">
        <v>44953</v>
      </c>
      <c r="B16" s="3">
        <f>'Veriler (KGF)'!B16+' Veriler (İGE)'!B16</f>
        <v>703645045326.7699</v>
      </c>
      <c r="C16" s="3">
        <f>'Veriler (KGF)'!C16+' Veriler (İGE)'!C16</f>
        <v>594396647472.57959</v>
      </c>
      <c r="D16" s="3">
        <f>'Veriler (KGF)'!D16+' Veriler (İGE)'!D16</f>
        <v>164491470471.45898</v>
      </c>
      <c r="E16" s="3">
        <f>'Veriler (KGF)'!E16+' Veriler (İGE)'!E16</f>
        <v>662004366764.7699</v>
      </c>
      <c r="F16" s="3">
        <f>'Veriler (KGF)'!F16+' Veriler (İGE)'!F16</f>
        <v>560900609946.52954</v>
      </c>
      <c r="G16" s="3">
        <f>'Veriler (KGF)'!G16+' Veriler (İGE)'!G16</f>
        <v>161004562758.53</v>
      </c>
      <c r="H16" s="3">
        <f>'Veriler (KGF)'!H16+' Veriler (İGE)'!H16</f>
        <v>41640678562</v>
      </c>
      <c r="I16" s="3">
        <f>'Veriler (KGF)'!I16+' Veriler (İGE)'!I16</f>
        <v>33496037526.050003</v>
      </c>
      <c r="J16" s="3">
        <f>'Veriler (KGF)'!J16+' Veriler (İGE)'!J16</f>
        <v>3486907712.9289999</v>
      </c>
      <c r="K16" s="3">
        <v>6333504.8900000006</v>
      </c>
      <c r="L16" s="3">
        <f>'Veriler (KGF)'!L16+' Veriler (İGE)'!L16</f>
        <v>191958.24641321006</v>
      </c>
      <c r="M16" s="76">
        <v>3.0308375811992156E-2</v>
      </c>
      <c r="N16" s="3">
        <f>'Veriler (KGF)'!N16+' Veriler (İGE)'!N16</f>
        <v>386115215821.30975</v>
      </c>
      <c r="O16" s="3">
        <f>'Veriler (KGF)'!O16+' Veriler (İGE)'!O16</f>
        <v>49684799760.409996</v>
      </c>
      <c r="P16" s="3">
        <f>'Veriler (KGF)'!P16+' Veriler (İGE)'!P16</f>
        <v>92591285236.669937</v>
      </c>
      <c r="Q16" s="3">
        <f>'Veriler (KGF)'!Q16+' Veriler (İGE)'!Q16</f>
        <v>32364484046.810017</v>
      </c>
      <c r="R16" s="3">
        <f>'Veriler (KGF)'!R16+' Veriler (İGE)'!R16</f>
        <v>86781835667.630066</v>
      </c>
      <c r="S16" s="3">
        <f>'Veriler (KGF)'!S16+' Veriler (İGE)'!S16</f>
        <v>82049283807.220032</v>
      </c>
      <c r="T16" s="3">
        <f>'Veriler (KGF)'!T16+' Veriler (İGE)'!T16</f>
        <v>514651719322.1001</v>
      </c>
      <c r="U16" s="3">
        <f>'Veriler (KGF)'!U16+' Veriler (İGE)'!U16</f>
        <v>46248890624.429962</v>
      </c>
      <c r="V16" s="3">
        <f>'Veriler (KGF)'!V16+' Veriler (İGE)'!V16</f>
        <v>16565225548.530003</v>
      </c>
      <c r="W16" s="58">
        <v>34.231293578902616</v>
      </c>
      <c r="X16" s="3">
        <f>'Veriler (KGF)'!X16+' Veriler (İGE)'!X16</f>
        <v>507230382401.69977</v>
      </c>
      <c r="Y16" s="58">
        <v>33.052736268279595</v>
      </c>
      <c r="Z16" s="3">
        <f>'Veriler (KGF)'!Z16+' Veriler (İGE)'!Z16</f>
        <v>37105001996.300003</v>
      </c>
      <c r="AA16" s="58">
        <v>64.988882815991417</v>
      </c>
      <c r="AB16" s="3">
        <f>'Veriler (KGF)'!AB16+' Veriler (İGE)'!AB16</f>
        <v>1276669</v>
      </c>
    </row>
    <row r="17" spans="1:28" s="66" customFormat="1" ht="17.25" customHeight="1" x14ac:dyDescent="0.25">
      <c r="A17" s="36">
        <v>44960</v>
      </c>
      <c r="B17" s="3">
        <f>'Veriler (KGF)'!B17+' Veriler (İGE)'!B17</f>
        <v>705300395013.3999</v>
      </c>
      <c r="C17" s="3">
        <f>'Veriler (KGF)'!C17+' Veriler (İGE)'!C17</f>
        <v>595724587521.88965</v>
      </c>
      <c r="D17" s="3">
        <f>'Veriler (KGF)'!D17+' Veriler (İGE)'!D17</f>
        <v>165219416103.30893</v>
      </c>
      <c r="E17" s="3">
        <f>'Veriler (KGF)'!E17+' Veriler (İGE)'!E17</f>
        <v>663659716451.3999</v>
      </c>
      <c r="F17" s="3">
        <f>'Veriler (KGF)'!F17+' Veriler (İGE)'!F17</f>
        <v>562228549995.8396</v>
      </c>
      <c r="G17" s="3">
        <f>'Veriler (KGF)'!G17+' Veriler (İGE)'!G17</f>
        <v>161732508390.37994</v>
      </c>
      <c r="H17" s="3">
        <f>'Veriler (KGF)'!H17+' Veriler (İGE)'!H17</f>
        <v>41640678562</v>
      </c>
      <c r="I17" s="3">
        <f>'Veriler (KGF)'!I17+' Veriler (İGE)'!I17</f>
        <v>33496037526.050003</v>
      </c>
      <c r="J17" s="3">
        <f>'Veriler (KGF)'!J17+' Veriler (İGE)'!J17</f>
        <v>3486907712.9289999</v>
      </c>
      <c r="K17" s="3">
        <v>6383622.04</v>
      </c>
      <c r="L17" s="3">
        <f>'Veriler (KGF)'!L17+' Veriler (İGE)'!L17</f>
        <v>192862.55394476053</v>
      </c>
      <c r="M17" s="76">
        <v>3.0212088487738934E-2</v>
      </c>
      <c r="N17" s="3">
        <f>'Veriler (KGF)'!N17+' Veriler (İGE)'!N17</f>
        <v>386264117366.6098</v>
      </c>
      <c r="O17" s="3">
        <f>'Veriler (KGF)'!O17+' Veriler (İGE)'!O17</f>
        <v>49693199760.409996</v>
      </c>
      <c r="P17" s="3">
        <f>'Veriler (KGF)'!P17+' Veriler (İGE)'!P17</f>
        <v>92601285236.669937</v>
      </c>
      <c r="Q17" s="3">
        <f>'Veriler (KGF)'!Q17+' Veriler (İGE)'!Q17</f>
        <v>32364484046.810017</v>
      </c>
      <c r="R17" s="3">
        <f>'Veriler (KGF)'!R17+' Veriler (İGE)'!R17</f>
        <v>86792335667.630066</v>
      </c>
      <c r="S17" s="3">
        <f>'Veriler (KGF)'!S17+' Veriler (İGE)'!S17</f>
        <v>82057683807.220016</v>
      </c>
      <c r="T17" s="3">
        <f>'Veriler (KGF)'!T17+' Veriler (İGE)'!T17</f>
        <v>515979659371.41016</v>
      </c>
      <c r="U17" s="3">
        <f>'Veriler (KGF)'!U17+' Veriler (İGE)'!U17</f>
        <v>46248890624.429962</v>
      </c>
      <c r="V17" s="3">
        <f>'Veriler (KGF)'!V17+' Veriler (İGE)'!V17</f>
        <v>16565225548.530001</v>
      </c>
      <c r="W17" s="58">
        <v>34.235856113096823</v>
      </c>
      <c r="X17" s="3">
        <f>'Veriler (KGF)'!X17+' Veriler (İGE)'!X17</f>
        <v>508445016851.00983</v>
      </c>
      <c r="Y17" s="58">
        <v>33.031201130087091</v>
      </c>
      <c r="Z17" s="3">
        <f>'Veriler (KGF)'!Z17+' Veriler (İGE)'!Z17</f>
        <v>37218307596.300003</v>
      </c>
      <c r="AA17" s="58">
        <v>65.053749538718066</v>
      </c>
      <c r="AB17" s="3">
        <f>'Veriler (KGF)'!AB17+' Veriler (İGE)'!AB17</f>
        <v>1278405</v>
      </c>
    </row>
    <row r="18" spans="1:28" s="66" customFormat="1" ht="15.75" x14ac:dyDescent="0.25">
      <c r="A18" s="36">
        <v>44967</v>
      </c>
      <c r="B18" s="3">
        <f>'Veriler (KGF)'!B18+' Veriler (İGE)'!B18</f>
        <v>707551742404.38989</v>
      </c>
      <c r="C18" s="3">
        <f>'Veriler (KGF)'!C18+' Veriler (İGE)'!C18</f>
        <v>597534270598.99963</v>
      </c>
      <c r="D18" s="3">
        <f>'Veriler (KGF)'!D18+' Veriler (İGE)'!D18</f>
        <v>165431584936.84866</v>
      </c>
      <c r="E18" s="3">
        <f>'Veriler (KGF)'!E18+' Veriler (İGE)'!E18</f>
        <v>665911063842.38989</v>
      </c>
      <c r="F18" s="3">
        <f>'Veriler (KGF)'!F18+' Veriler (İGE)'!F18</f>
        <v>564038233072.94958</v>
      </c>
      <c r="G18" s="3">
        <f>'Veriler (KGF)'!G18+' Veriler (İGE)'!G18</f>
        <v>161944677223.91968</v>
      </c>
      <c r="H18" s="3">
        <f>'Veriler (KGF)'!H18+' Veriler (İGE)'!H18</f>
        <v>41640678562</v>
      </c>
      <c r="I18" s="3">
        <f>'Veriler (KGF)'!I18+' Veriler (İGE)'!I18</f>
        <v>33496037526.050003</v>
      </c>
      <c r="J18" s="3">
        <f>'Veriler (KGF)'!J18+' Veriler (İGE)'!J18</f>
        <v>3486907712.9289999</v>
      </c>
      <c r="K18" s="3">
        <v>6382272.0300000003</v>
      </c>
      <c r="L18" s="3">
        <f>'Veriler (KGF)'!L18+' Veriler (İGE)'!L18</f>
        <v>193265.18700302005</v>
      </c>
      <c r="M18" s="76">
        <v>3.0281565263055709E-2</v>
      </c>
      <c r="N18" s="3">
        <f>'Veriler (KGF)'!N18+' Veriler (İGE)'!N18</f>
        <v>389065071704.05975</v>
      </c>
      <c r="O18" s="3">
        <f>'Veriler (KGF)'!O18+' Veriler (İGE)'!O18</f>
        <v>49706869760.410004</v>
      </c>
      <c r="P18" s="3">
        <f>'Veriler (KGF)'!P18+' Veriler (İGE)'!P18</f>
        <v>92901807561.669922</v>
      </c>
      <c r="Q18" s="3">
        <f>'Veriler (KGF)'!Q18+' Veriler (İGE)'!Q18</f>
        <v>32364484046.810017</v>
      </c>
      <c r="R18" s="3">
        <f>'Veriler (KGF)'!R18+' Veriler (İGE)'!R18</f>
        <v>86808635667.630081</v>
      </c>
      <c r="S18" s="3">
        <f>'Veriler (KGF)'!S18+' Veriler (İGE)'!S18</f>
        <v>82071353807.220016</v>
      </c>
      <c r="T18" s="3">
        <f>'Veriler (KGF)'!T18+' Veriler (İGE)'!T18</f>
        <v>517789342448.51996</v>
      </c>
      <c r="U18" s="3">
        <f>'Veriler (KGF)'!U18+' Veriler (İGE)'!U18</f>
        <v>46248890624.429955</v>
      </c>
      <c r="V18" s="3">
        <f>'Veriler (KGF)'!V18+' Veriler (İGE)'!V18</f>
        <v>16565225548.530001</v>
      </c>
      <c r="W18" s="58">
        <v>34.246213663587</v>
      </c>
      <c r="X18" s="3">
        <f>'Veriler (KGF)'!X18+' Veriler (İGE)'!X18</f>
        <v>509903174499.89978</v>
      </c>
      <c r="Y18" s="58">
        <v>33.004157638046507</v>
      </c>
      <c r="Z18" s="3">
        <f>'Veriler (KGF)'!Z18+' Veriler (İGE)'!Z18</f>
        <v>37569833024.520004</v>
      </c>
      <c r="AA18" s="58">
        <v>65.344748148303339</v>
      </c>
      <c r="AB18" s="3">
        <f>'Veriler (KGF)'!AB18+' Veriler (İGE)'!AB18</f>
        <v>1280561</v>
      </c>
    </row>
    <row r="19" spans="1:28" s="66" customFormat="1" ht="15.75" x14ac:dyDescent="0.25">
      <c r="A19" s="36">
        <v>44974</v>
      </c>
      <c r="B19" s="3">
        <f>'Veriler (KGF)'!B19+' Veriler (İGE)'!B19</f>
        <v>710571538264.94971</v>
      </c>
      <c r="C19" s="3">
        <f>'Veriler (KGF)'!C19+' Veriler (İGE)'!C19</f>
        <v>599968172332.35999</v>
      </c>
      <c r="D19" s="3">
        <f>'Veriler (KGF)'!D19+' Veriler (İGE)'!D19</f>
        <v>166018229626.82162</v>
      </c>
      <c r="E19" s="3">
        <f>'Veriler (KGF)'!E19+' Veriler (İGE)'!E19</f>
        <v>668930859702.94971</v>
      </c>
      <c r="F19" s="3">
        <f>'Veriler (KGF)'!F19+' Veriler (İGE)'!F19</f>
        <v>566472134806.30994</v>
      </c>
      <c r="G19" s="3">
        <f>'Veriler (KGF)'!G19+' Veriler (İGE)'!G19</f>
        <v>163410071040.51962</v>
      </c>
      <c r="H19" s="3">
        <f>'Veriler (KGF)'!H19+' Veriler (İGE)'!H19</f>
        <v>41640678562</v>
      </c>
      <c r="I19" s="3">
        <f>'Veriler (KGF)'!I19+' Veriler (İGE)'!I19</f>
        <v>33496037526.050003</v>
      </c>
      <c r="J19" s="3">
        <f>'Veriler (KGF)'!J19+' Veriler (İGE)'!J19</f>
        <v>2608158586.302</v>
      </c>
      <c r="K19" s="3">
        <v>6409515.2699999996</v>
      </c>
      <c r="L19" s="3">
        <f>'Veriler (KGF)'!L19+' Veriler (İGE)'!L19</f>
        <v>195116.38228563021</v>
      </c>
      <c r="M19" s="76">
        <v>3.0441675238513041E-2</v>
      </c>
      <c r="N19" s="3">
        <f>'Veriler (KGF)'!N19+' Veriler (İGE)'!N19</f>
        <v>390817532415.14978</v>
      </c>
      <c r="O19" s="3">
        <f>'Veriler (KGF)'!O19+' Veriler (İGE)'!O19</f>
        <v>49745649760.410004</v>
      </c>
      <c r="P19" s="3">
        <f>'Veriler (KGF)'!P19+' Veriler (İGE)'!P19</f>
        <v>93544468583.939926</v>
      </c>
      <c r="Q19" s="3">
        <f>'Veriler (KGF)'!Q19+' Veriler (İGE)'!Q19</f>
        <v>32364484046.810017</v>
      </c>
      <c r="R19" s="3">
        <f>'Veriler (KGF)'!R19+' Veriler (İGE)'!R19</f>
        <v>86852335667.630066</v>
      </c>
      <c r="S19" s="3">
        <f>'Veriler (KGF)'!S19+' Veriler (İGE)'!S19</f>
        <v>82110133807.220016</v>
      </c>
      <c r="T19" s="3">
        <f>'Veriler (KGF)'!T19+' Veriler (İGE)'!T19</f>
        <v>520223244181.88</v>
      </c>
      <c r="U19" s="3">
        <f>'Veriler (KGF)'!U19+' Veriler (İGE)'!U19</f>
        <v>46248890624.42997</v>
      </c>
      <c r="V19" s="3">
        <f>'Veriler (KGF)'!V19+' Veriler (İGE)'!V19</f>
        <v>16565225548.530001</v>
      </c>
      <c r="W19" s="58">
        <v>34.248640434045527</v>
      </c>
      <c r="X19" s="3">
        <f>'Veriler (KGF)'!X19+' Veriler (İGE)'!X19</f>
        <v>511858429781.70984</v>
      </c>
      <c r="Y19" s="58">
        <v>32.996121033075951</v>
      </c>
      <c r="Z19" s="3">
        <f>'Veriler (KGF)'!Z19+' Veriler (İGE)'!Z19</f>
        <v>38048479476.069992</v>
      </c>
      <c r="AA19" s="58">
        <v>65.606639484740398</v>
      </c>
      <c r="AB19" s="3">
        <f>'Veriler (KGF)'!AB19+' Veriler (İGE)'!AB19</f>
        <v>1282672</v>
      </c>
    </row>
    <row r="20" spans="1:28" s="66" customFormat="1" ht="15.75" x14ac:dyDescent="0.25">
      <c r="A20" s="36">
        <v>44981</v>
      </c>
      <c r="B20" s="3">
        <f>'Veriler (KGF)'!B20+' Veriler (İGE)'!B20</f>
        <v>713330283198.09985</v>
      </c>
      <c r="C20" s="3">
        <f>'Veriler (KGF)'!C20+' Veriler (İGE)'!C20</f>
        <v>602183506598.91003</v>
      </c>
      <c r="D20" s="3">
        <f>'Veriler (KGF)'!D20+' Veriler (İGE)'!D20</f>
        <v>167218926068.37177</v>
      </c>
      <c r="E20" s="3">
        <f>'Veriler (KGF)'!E20+' Veriler (İGE)'!E20</f>
        <v>671689604636.09985</v>
      </c>
      <c r="F20" s="3">
        <f>'Veriler (KGF)'!F20+' Veriler (İGE)'!F20</f>
        <v>568687469072.85999</v>
      </c>
      <c r="G20" s="3">
        <f>'Veriler (KGF)'!G20+' Veriler (İGE)'!G20</f>
        <v>164610767482.06976</v>
      </c>
      <c r="H20" s="3">
        <f>'Veriler (KGF)'!H20+' Veriler (İGE)'!H20</f>
        <v>41640678562</v>
      </c>
      <c r="I20" s="3">
        <f>'Veriler (KGF)'!I20+' Veriler (İGE)'!I20</f>
        <v>33496037526.050003</v>
      </c>
      <c r="J20" s="3">
        <f>'Veriler (KGF)'!J20+' Veriler (İGE)'!J20</f>
        <v>2608158586.302</v>
      </c>
      <c r="K20" s="3">
        <v>6442571.5199999996</v>
      </c>
      <c r="L20" s="3">
        <f>'Veriler (KGF)'!L20+' Veriler (İGE)'!L20</f>
        <v>196654.09954557018</v>
      </c>
      <c r="M20" s="76">
        <v>3.0524162430341197E-2</v>
      </c>
      <c r="N20" s="3">
        <f>'Veriler (KGF)'!N20+' Veriler (İGE)'!N20</f>
        <v>392635006063.83984</v>
      </c>
      <c r="O20" s="3">
        <f>'Veriler (KGF)'!O20+' Veriler (İGE)'!O20</f>
        <v>49750310760.409996</v>
      </c>
      <c r="P20" s="3">
        <f>'Veriler (KGF)'!P20+' Veriler (İGE)'!P20</f>
        <v>93937668201.799927</v>
      </c>
      <c r="Q20" s="3">
        <f>'Veriler (KGF)'!Q20+' Veriler (İGE)'!Q20</f>
        <v>32364484046.810017</v>
      </c>
      <c r="R20" s="3">
        <f>'Veriler (KGF)'!R20+' Veriler (İGE)'!R20</f>
        <v>86857625667.630066</v>
      </c>
      <c r="S20" s="3">
        <f>'Veriler (KGF)'!S20+' Veriler (İGE)'!S20</f>
        <v>82114794807.220016</v>
      </c>
      <c r="T20" s="3">
        <f>'Veriler (KGF)'!T20+' Veriler (İGE)'!T20</f>
        <v>522438578448.43005</v>
      </c>
      <c r="U20" s="3">
        <f>'Veriler (KGF)'!U20+' Veriler (İGE)'!U20</f>
        <v>46248890624.429962</v>
      </c>
      <c r="V20" s="3">
        <f>'Veriler (KGF)'!V20+' Veriler (İGE)'!V20</f>
        <v>16565225548.530003</v>
      </c>
      <c r="W20" s="58">
        <v>34.254949212646849</v>
      </c>
      <c r="X20" s="3">
        <f>'Veriler (KGF)'!X20+' Veriler (İGE)'!X20</f>
        <v>513590970571.99982</v>
      </c>
      <c r="Y20" s="58">
        <v>32.966948483459127</v>
      </c>
      <c r="Z20" s="3">
        <f>'Veriler (KGF)'!Z20+' Veriler (İGE)'!Z20</f>
        <v>38531272952.329994</v>
      </c>
      <c r="AA20" s="58">
        <v>65.894147804435178</v>
      </c>
      <c r="AB20" s="3">
        <f>'Veriler (KGF)'!AB20+' Veriler (İGE)'!AB20</f>
        <v>1284859</v>
      </c>
    </row>
    <row r="21" spans="1:28" s="66" customFormat="1" ht="15.75" x14ac:dyDescent="0.25">
      <c r="A21" s="36">
        <v>44988</v>
      </c>
      <c r="B21" s="3">
        <f>'Veriler (KGF)'!B21+' Veriler (İGE)'!B21</f>
        <v>715462955545.34998</v>
      </c>
      <c r="C21" s="3">
        <f>'Veriler (KGF)'!C21+' Veriler (İGE)'!C21</f>
        <v>603908570331.64978</v>
      </c>
      <c r="D21" s="3">
        <f>'Veriler (KGF)'!D21+' Veriler (İGE)'!D21</f>
        <v>168418790114.0415</v>
      </c>
      <c r="E21" s="3">
        <f>'Veriler (KGF)'!E21+' Veriler (İGE)'!E21</f>
        <v>673822276983.34998</v>
      </c>
      <c r="F21" s="3">
        <f>'Veriler (KGF)'!F21+' Veriler (İGE)'!F21</f>
        <v>570412532805.59973</v>
      </c>
      <c r="G21" s="3">
        <f>'Veriler (KGF)'!G21+' Veriler (İGE)'!G21</f>
        <v>165810631527.7395</v>
      </c>
      <c r="H21" s="3">
        <f>'Veriler (KGF)'!H21+' Veriler (İGE)'!H21</f>
        <v>41640678562</v>
      </c>
      <c r="I21" s="3">
        <f>'Veriler (KGF)'!I21+' Veriler (İGE)'!I21</f>
        <v>33496037526.050003</v>
      </c>
      <c r="J21" s="3">
        <f>'Veriler (KGF)'!J21+' Veriler (İGE)'!J21</f>
        <v>2608158586.302</v>
      </c>
      <c r="K21" s="3">
        <v>6499058.1499999994</v>
      </c>
      <c r="L21" s="3">
        <f>'Veriler (KGF)'!L21+' Veriler (İGE)'!L21</f>
        <v>198182.35703753066</v>
      </c>
      <c r="M21" s="76">
        <v>3.0494011972724184E-2</v>
      </c>
      <c r="N21" s="3">
        <f>'Veriler (KGF)'!N21+' Veriler (İGE)'!N21</f>
        <v>394102694891.57983</v>
      </c>
      <c r="O21" s="3">
        <f>'Veriler (KGF)'!O21+' Veriler (İGE)'!O21</f>
        <v>49763310760.410004</v>
      </c>
      <c r="P21" s="3">
        <f>'Veriler (KGF)'!P21+' Veriler (İGE)'!P21</f>
        <v>94173673106.799957</v>
      </c>
      <c r="Q21" s="3">
        <f>'Veriler (KGF)'!Q21+' Veriler (İGE)'!Q21</f>
        <v>32364484046.810017</v>
      </c>
      <c r="R21" s="3">
        <f>'Veriler (KGF)'!R21+' Veriler (İGE)'!R21</f>
        <v>86872625667.630066</v>
      </c>
      <c r="S21" s="3">
        <f>'Veriler (KGF)'!S21+' Veriler (İGE)'!S21</f>
        <v>82127794807.220016</v>
      </c>
      <c r="T21" s="3">
        <f>'Veriler (KGF)'!T21+' Veriler (İGE)'!T21</f>
        <v>524163642181.17004</v>
      </c>
      <c r="U21" s="3">
        <f>'Veriler (KGF)'!U21+' Veriler (İGE)'!U21</f>
        <v>46248890624.429962</v>
      </c>
      <c r="V21" s="3">
        <f>'Veriler (KGF)'!V21+' Veriler (İGE)'!V21</f>
        <v>16565225548.530001</v>
      </c>
      <c r="W21" s="58">
        <v>34.262700989652465</v>
      </c>
      <c r="X21" s="3">
        <f>'Veriler (KGF)'!X21+' Veriler (İGE)'!X21</f>
        <v>514882341932.78973</v>
      </c>
      <c r="Y21" s="58">
        <v>32.945297570760701</v>
      </c>
      <c r="Z21" s="3">
        <f>'Veriler (KGF)'!Z21+' Veriler (İGE)'!Z21</f>
        <v>38964965324.279991</v>
      </c>
      <c r="AA21" s="58">
        <v>66.149277926090292</v>
      </c>
      <c r="AB21" s="3">
        <f>'Veriler (KGF)'!AB21+' Veriler (İGE)'!AB21</f>
        <v>1286278</v>
      </c>
    </row>
    <row r="22" spans="1:28" s="66" customFormat="1" ht="15.75" x14ac:dyDescent="0.25">
      <c r="A22" s="36">
        <v>44995</v>
      </c>
      <c r="B22" s="3">
        <f>'Veriler (KGF)'!B22+' Veriler (İGE)'!B22</f>
        <v>718560420817.40979</v>
      </c>
      <c r="C22" s="3">
        <f>'Veriler (KGF)'!C22+' Veriler (İGE)'!C22</f>
        <v>606440710544.4895</v>
      </c>
      <c r="D22" s="3">
        <f>'Veriler (KGF)'!D22+' Veriler (İGE)'!D22</f>
        <v>169912009615.54138</v>
      </c>
      <c r="E22" s="3">
        <f>'Veriler (KGF)'!E22+' Veriler (İGE)'!E22</f>
        <v>676919742255.40979</v>
      </c>
      <c r="F22" s="3">
        <f>'Veriler (KGF)'!F22+' Veriler (İGE)'!F22</f>
        <v>572944673018.43945</v>
      </c>
      <c r="G22" s="3">
        <f>'Veriler (KGF)'!G22+' Veriler (İGE)'!G22</f>
        <v>167303851029.23938</v>
      </c>
      <c r="H22" s="3">
        <f>'Veriler (KGF)'!H22+' Veriler (İGE)'!H22</f>
        <v>41640678562</v>
      </c>
      <c r="I22" s="3">
        <f>'Veriler (KGF)'!I22+' Veriler (İGE)'!I22</f>
        <v>33496037526.050003</v>
      </c>
      <c r="J22" s="3">
        <f>'Veriler (KGF)'!J22+' Veriler (İGE)'!J22</f>
        <v>2608158586.302</v>
      </c>
      <c r="K22" s="3">
        <v>6554439.3799999999</v>
      </c>
      <c r="L22" s="3">
        <f>'Veriler (KGF)'!L22+' Veriler (İGE)'!L22</f>
        <v>200068.29878898023</v>
      </c>
      <c r="M22" s="76">
        <v>3.0524090191368928E-2</v>
      </c>
      <c r="N22" s="3">
        <f>'Veriler (KGF)'!N22+' Veriler (İGE)'!N22</f>
        <v>395729029716.44977</v>
      </c>
      <c r="O22" s="3">
        <f>'Veriler (KGF)'!O22+' Veriler (İGE)'!O22</f>
        <v>49763550760.410019</v>
      </c>
      <c r="P22" s="3">
        <f>'Veriler (KGF)'!P22+' Veriler (İGE)'!P22</f>
        <v>94760064982.23996</v>
      </c>
      <c r="Q22" s="3">
        <f>'Veriler (KGF)'!Q22+' Veriler (İGE)'!Q22</f>
        <v>32364484046.810017</v>
      </c>
      <c r="R22" s="3">
        <f>'Veriler (KGF)'!R22+' Veriler (İGE)'!R22</f>
        <v>86872925667.630066</v>
      </c>
      <c r="S22" s="3">
        <f>'Veriler (KGF)'!S22+' Veriler (İGE)'!S22</f>
        <v>82128034807.220047</v>
      </c>
      <c r="T22" s="3">
        <f>'Veriler (KGF)'!T22+' Veriler (İGE)'!T22</f>
        <v>526498514554.01001</v>
      </c>
      <c r="U22" s="3">
        <f>'Veriler (KGF)'!U22+' Veriler (İGE)'!U22</f>
        <v>46446158464.42997</v>
      </c>
      <c r="V22" s="3">
        <f>'Veriler (KGF)'!V22+' Veriler (İGE)'!V22</f>
        <v>16565425548.530005</v>
      </c>
      <c r="W22" s="58">
        <v>34.265760250620659</v>
      </c>
      <c r="X22" s="3">
        <f>'Veriler (KGF)'!X22+' Veriler (İGE)'!X22</f>
        <v>516687399777.11969</v>
      </c>
      <c r="Y22" s="58">
        <v>32.938656632051206</v>
      </c>
      <c r="Z22" s="3">
        <f>'Veriler (KGF)'!Z22+' Veriler (İGE)'!Z22</f>
        <v>39691847692.789993</v>
      </c>
      <c r="AA22" s="58">
        <v>66.503793572603115</v>
      </c>
      <c r="AB22" s="3">
        <f>'Veriler (KGF)'!AB22+' Veriler (İGE)'!AB22</f>
        <v>1288012</v>
      </c>
    </row>
    <row r="23" spans="1:28" s="66" customFormat="1" ht="15.75" x14ac:dyDescent="0.25">
      <c r="A23" s="36">
        <v>45002</v>
      </c>
      <c r="B23" s="3">
        <f>'Veriler (KGF)'!B23+' Veriler (İGE)'!B23</f>
        <v>726276061768.15015</v>
      </c>
      <c r="C23" s="3">
        <f>'Veriler (KGF)'!C23+' Veriler (İGE)'!C23</f>
        <v>612824555224.35999</v>
      </c>
      <c r="D23" s="3">
        <f>'Veriler (KGF)'!D23+' Veriler (İGE)'!D23</f>
        <v>174544282040.54053</v>
      </c>
      <c r="E23" s="3">
        <f>'Veriler (KGF)'!E23+' Veriler (İGE)'!E23</f>
        <v>684635383206.15015</v>
      </c>
      <c r="F23" s="3">
        <f>'Veriler (KGF)'!F23+' Veriler (İGE)'!F23</f>
        <v>579328517698.30994</v>
      </c>
      <c r="G23" s="3">
        <f>'Veriler (KGF)'!G23+' Veriler (İGE)'!G23</f>
        <v>172631886950.76953</v>
      </c>
      <c r="H23" s="3">
        <f>'Veriler (KGF)'!H23+' Veriler (İGE)'!H23</f>
        <v>41640678562</v>
      </c>
      <c r="I23" s="3">
        <f>'Veriler (KGF)'!I23+' Veriler (İGE)'!I23</f>
        <v>33496037526.050003</v>
      </c>
      <c r="J23" s="3">
        <f>'Veriler (KGF)'!J23+' Veriler (İGE)'!J23</f>
        <v>1912395089.7709999</v>
      </c>
      <c r="K23" s="3">
        <v>6613443.1799999997</v>
      </c>
      <c r="L23" s="3">
        <f>'Veriler (KGF)'!L23+' Veriler (İGE)'!L23</f>
        <v>206495.29017211049</v>
      </c>
      <c r="M23" s="76">
        <v>3.1223567595860178E-2</v>
      </c>
      <c r="N23" s="3">
        <f>'Veriler (KGF)'!N23+' Veriler (İGE)'!N23</f>
        <v>401729592524.30994</v>
      </c>
      <c r="O23" s="3">
        <f>'Veriler (KGF)'!O23+' Veriler (İGE)'!O23</f>
        <v>49765150760.410004</v>
      </c>
      <c r="P23" s="3">
        <f>'Veriler (KGF)'!P23+' Veriler (İGE)'!P23</f>
        <v>95469290366.779968</v>
      </c>
      <c r="Q23" s="3">
        <f>'Veriler (KGF)'!Q23+' Veriler (İGE)'!Q23</f>
        <v>32364484046.810017</v>
      </c>
      <c r="R23" s="3">
        <f>'Veriler (KGF)'!R23+' Veriler (İGE)'!R23</f>
        <v>86874925667.630051</v>
      </c>
      <c r="S23" s="3">
        <f>'Veriler (KGF)'!S23+' Veriler (İGE)'!S23</f>
        <v>82129634807.220016</v>
      </c>
      <c r="T23" s="3">
        <f>'Veriler (KGF)'!T23+' Veriler (İGE)'!T23</f>
        <v>532882359233.88013</v>
      </c>
      <c r="U23" s="3">
        <f>'Veriler (KGF)'!U23+' Veriler (İGE)'!U23</f>
        <v>46446158464.429955</v>
      </c>
      <c r="V23" s="3">
        <f>'Veriler (KGF)'!V23+' Veriler (İGE)'!V23</f>
        <v>16565425548.530003</v>
      </c>
      <c r="W23" s="58">
        <v>34.27201363660803</v>
      </c>
      <c r="X23" s="3">
        <f>'Veriler (KGF)'!X23+' Veriler (İGE)'!X23</f>
        <v>521958789352.9798</v>
      </c>
      <c r="Y23" s="58">
        <v>32.907134247888784</v>
      </c>
      <c r="Z23" s="3">
        <f>'Veriler (KGF)'!Z23+' Veriler (İGE)'!Z23</f>
        <v>40804302796.799995</v>
      </c>
      <c r="AA23" s="58">
        <v>66.871999407354153</v>
      </c>
      <c r="AB23" s="3">
        <f>'Veriler (KGF)'!AB23+' Veriler (İGE)'!AB23</f>
        <v>1291959</v>
      </c>
    </row>
    <row r="24" spans="1:28" s="66" customFormat="1" ht="15.75" x14ac:dyDescent="0.25">
      <c r="A24" s="36">
        <v>45009</v>
      </c>
      <c r="B24" s="3">
        <f>'Veriler (KGF)'!B24+' Veriler (İGE)'!B24</f>
        <v>737776231917.95996</v>
      </c>
      <c r="C24" s="3">
        <f>'Veriler (KGF)'!C24+' Veriler (İGE)'!C24</f>
        <v>622285690869.94983</v>
      </c>
      <c r="D24" s="3">
        <f>'Veriler (KGF)'!D24+' Veriler (İGE)'!D24</f>
        <v>183739109228.12054</v>
      </c>
      <c r="E24" s="3">
        <f>'Veriler (KGF)'!E24+' Veriler (İGE)'!E24</f>
        <v>696135553355.95996</v>
      </c>
      <c r="F24" s="3">
        <f>'Veriler (KGF)'!F24+' Veriler (İGE)'!F24</f>
        <v>588789653343.89978</v>
      </c>
      <c r="G24" s="3">
        <f>'Veriler (KGF)'!G24+' Veriler (İGE)'!G24</f>
        <v>181826714138.34955</v>
      </c>
      <c r="H24" s="3">
        <f>'Veriler (KGF)'!H24+' Veriler (İGE)'!H24</f>
        <v>41640678562</v>
      </c>
      <c r="I24" s="3">
        <f>'Veriler (KGF)'!I24+' Veriler (İGE)'!I24</f>
        <v>33496037526.050003</v>
      </c>
      <c r="J24" s="3">
        <f>'Veriler (KGF)'!J24+' Veriler (İGE)'!J24</f>
        <v>1912395089.7709999</v>
      </c>
      <c r="K24" s="3">
        <v>6679490.54</v>
      </c>
      <c r="L24" s="3">
        <f>'Veriler (KGF)'!L24+' Veriler (İGE)'!L24</f>
        <v>217622.98427788055</v>
      </c>
      <c r="M24" s="76">
        <v>3.2580775880233608E-2</v>
      </c>
      <c r="N24" s="3">
        <f>'Veriler (KGF)'!N24+' Veriler (İGE)'!N24</f>
        <v>409687173434.93011</v>
      </c>
      <c r="O24" s="3">
        <f>'Veriler (KGF)'!O24+' Veriler (İGE)'!O24</f>
        <v>49774750760.410004</v>
      </c>
      <c r="P24" s="3">
        <f>'Veriler (KGF)'!P24+' Veriler (İGE)'!P24</f>
        <v>96963245101.749954</v>
      </c>
      <c r="Q24" s="3">
        <f>'Veriler (KGF)'!Q24+' Veriler (İGE)'!Q24</f>
        <v>32364484046.810005</v>
      </c>
      <c r="R24" s="3">
        <f>'Veriler (KGF)'!R24+' Veriler (İGE)'!R24</f>
        <v>86886925667.630035</v>
      </c>
      <c r="S24" s="3">
        <f>'Veriler (KGF)'!S24+' Veriler (İGE)'!S24</f>
        <v>82139234807.220032</v>
      </c>
      <c r="T24" s="3">
        <f>'Veriler (KGF)'!T24+' Veriler (İGE)'!T24</f>
        <v>542343494879.47021</v>
      </c>
      <c r="U24" s="3">
        <f>'Veriler (KGF)'!U24+' Veriler (İGE)'!U24</f>
        <v>46446158464.42997</v>
      </c>
      <c r="V24" s="3">
        <f>'Veriler (KGF)'!V24+' Veriler (İGE)'!V24</f>
        <v>16565425548.529997</v>
      </c>
      <c r="W24" s="58">
        <v>34.284142728785667</v>
      </c>
      <c r="X24" s="3">
        <f>'Veriler (KGF)'!X24+' Veriler (İGE)'!X24</f>
        <v>530251828318.38995</v>
      </c>
      <c r="Y24" s="58">
        <v>32.822786384895011</v>
      </c>
      <c r="Z24" s="3">
        <f>'Veriler (KGF)'!Z24+' Veriler (İGE)'!Z24</f>
        <v>41972399476.979996</v>
      </c>
      <c r="AA24" s="58">
        <v>66.705463907109433</v>
      </c>
      <c r="AB24" s="3">
        <f>'Veriler (KGF)'!AB24+' Veriler (İGE)'!AB24</f>
        <v>1297457</v>
      </c>
    </row>
    <row r="25" spans="1:28" s="66" customFormat="1" ht="15.75" x14ac:dyDescent="0.25">
      <c r="A25" s="36">
        <v>45016</v>
      </c>
      <c r="B25" s="3">
        <f>'Veriler (KGF)'!B25+' Veriler (İGE)'!B25</f>
        <v>762801553320.08936</v>
      </c>
      <c r="C25" s="3">
        <f>'Veriler (KGF)'!C25+' Veriler (İGE)'!C25</f>
        <v>642641186517.73938</v>
      </c>
      <c r="D25" s="3">
        <f>'Veriler (KGF)'!D25+' Veriler (İGE)'!D25</f>
        <v>202913318924.23013</v>
      </c>
      <c r="E25" s="3">
        <f>'Veriler (KGF)'!E25+' Veriler (İGE)'!E25</f>
        <v>721160874758.08936</v>
      </c>
      <c r="F25" s="3">
        <f>'Veriler (KGF)'!F25+' Veriler (İGE)'!F25</f>
        <v>609145148991.68933</v>
      </c>
      <c r="G25" s="3">
        <f>'Veriler (KGF)'!G25+' Veriler (İGE)'!G25</f>
        <v>201000923834.45914</v>
      </c>
      <c r="H25" s="3">
        <f>'Veriler (KGF)'!H25+' Veriler (İGE)'!H25</f>
        <v>41640678562</v>
      </c>
      <c r="I25" s="3">
        <f>'Veriler (KGF)'!I25+' Veriler (İGE)'!I25</f>
        <v>33496037526.050003</v>
      </c>
      <c r="J25" s="3">
        <f>'Veriler (KGF)'!J25+' Veriler (İGE)'!J25</f>
        <v>1912395089.7709999</v>
      </c>
      <c r="K25" s="3">
        <v>6793261.0699999994</v>
      </c>
      <c r="L25" s="3">
        <f>'Veriler (KGF)'!L25+' Veriler (İGE)'!L25</f>
        <v>241266.09568482038</v>
      </c>
      <c r="M25" s="76">
        <v>3.5515504733107571E-2</v>
      </c>
      <c r="N25" s="3">
        <f>'Veriler (KGF)'!N25+' Veriler (İGE)'!N25</f>
        <v>424648329493.77972</v>
      </c>
      <c r="O25" s="3">
        <f>'Veriler (KGF)'!O25+' Veriler (İGE)'!O25</f>
        <v>49779550760.410004</v>
      </c>
      <c r="P25" s="3">
        <f>'Veriler (KGF)'!P25+' Veriler (İGE)'!P25</f>
        <v>102352784690.68993</v>
      </c>
      <c r="Q25" s="3">
        <f>'Veriler (KGF)'!Q25+' Veriler (İGE)'!Q25</f>
        <v>32364484046.810009</v>
      </c>
      <c r="R25" s="3">
        <f>'Veriler (KGF)'!R25+' Veriler (İGE)'!R25</f>
        <v>86892925667.630051</v>
      </c>
      <c r="S25" s="3">
        <f>'Veriler (KGF)'!S25+' Veriler (İGE)'!S25</f>
        <v>82144034807.220001</v>
      </c>
      <c r="T25" s="3">
        <f>'Veriler (KGF)'!T25+' Veriler (İGE)'!T25</f>
        <v>562698990527.25989</v>
      </c>
      <c r="U25" s="3">
        <f>'Veriler (KGF)'!U25+' Veriler (İGE)'!U25</f>
        <v>46446158464.429977</v>
      </c>
      <c r="V25" s="3">
        <f>'Veriler (KGF)'!V25+' Veriler (İGE)'!V25</f>
        <v>16565425548.529997</v>
      </c>
      <c r="W25" s="58">
        <v>34.292902358870315</v>
      </c>
      <c r="X25" s="3">
        <f>'Veriler (KGF)'!X25+' Veriler (İGE)'!X25</f>
        <v>548135951312.90991</v>
      </c>
      <c r="Y25" s="58">
        <v>32.591103018996208</v>
      </c>
      <c r="Z25" s="3">
        <f>'Veriler (KGF)'!Z25+' Veriler (İGE)'!Z25</f>
        <v>44443772130.249985</v>
      </c>
      <c r="AA25" s="58">
        <v>66.84053322582588</v>
      </c>
      <c r="AB25" s="3">
        <f>'Veriler (KGF)'!AB25+' Veriler (İGE)'!AB25</f>
        <v>1309714</v>
      </c>
    </row>
    <row r="26" spans="1:28" s="66" customFormat="1" ht="15.75" x14ac:dyDescent="0.25">
      <c r="A26" s="36">
        <v>45023</v>
      </c>
      <c r="B26" s="3">
        <f>'Veriler (KGF)'!B26+' Veriler (İGE)'!B26</f>
        <v>796690868840.36035</v>
      </c>
      <c r="C26" s="3">
        <f>'Veriler (KGF)'!C26+' Veriler (İGE)'!C26</f>
        <v>670135347347.73975</v>
      </c>
      <c r="D26" s="3">
        <f>'Veriler (KGF)'!D26+' Veriler (İGE)'!D26</f>
        <v>229210308008.30042</v>
      </c>
      <c r="E26" s="3">
        <f>'Veriler (KGF)'!E26+' Veriler (İGE)'!E26</f>
        <v>755050190278.36035</v>
      </c>
      <c r="F26" s="3">
        <f>'Veriler (KGF)'!F26+' Veriler (İGE)'!F26</f>
        <v>636639309821.6897</v>
      </c>
      <c r="G26" s="3">
        <f>'Veriler (KGF)'!G26+' Veriler (İGE)'!G26</f>
        <v>227297912918.52942</v>
      </c>
      <c r="H26" s="3">
        <f>'Veriler (KGF)'!H26+' Veriler (İGE)'!H26</f>
        <v>41640678562</v>
      </c>
      <c r="I26" s="3">
        <f>'Veriler (KGF)'!I26+' Veriler (İGE)'!I26</f>
        <v>33496037526.050003</v>
      </c>
      <c r="J26" s="3">
        <f>'Veriler (KGF)'!J26+' Veriler (İGE)'!J26</f>
        <v>1912395089.7709999</v>
      </c>
      <c r="K26" s="3">
        <v>6887791.8600000003</v>
      </c>
      <c r="L26" s="3">
        <f>'Veriler (KGF)'!L26+' Veriler (İGE)'!L26</f>
        <v>273688.62942763086</v>
      </c>
      <c r="M26" s="76">
        <v>3.9735322290594136E-2</v>
      </c>
      <c r="N26" s="3">
        <f>'Veriler (KGF)'!N26+' Veriler (İGE)'!N26</f>
        <v>437861921929.56982</v>
      </c>
      <c r="O26" s="3">
        <f>'Veriler (KGF)'!O26+' Veriler (İGE)'!O26</f>
        <v>58602173624.899979</v>
      </c>
      <c r="P26" s="3">
        <f>'Veriler (KGF)'!P26+' Veriler (İGE)'!P26</f>
        <v>104486256283.13992</v>
      </c>
      <c r="Q26" s="3">
        <f>'Veriler (KGF)'!Q26+' Veriler (İGE)'!Q26</f>
        <v>35688957984.080017</v>
      </c>
      <c r="R26" s="3">
        <f>'Veriler (KGF)'!R26+' Veriler (İGE)'!R26</f>
        <v>101419869620.83008</v>
      </c>
      <c r="S26" s="3">
        <f>'Veriler (KGF)'!S26+' Veriler (İGE)'!S26</f>
        <v>94291131608.980072</v>
      </c>
      <c r="T26" s="3">
        <f>'Veriler (KGF)'!T26+' Veriler (İGE)'!T26</f>
        <v>590192343156.00977</v>
      </c>
      <c r="U26" s="3">
        <f>'Veriler (KGF)'!U26+' Veriler (İGE)'!U26</f>
        <v>46446966665.679977</v>
      </c>
      <c r="V26" s="3">
        <f>'Veriler (KGF)'!V26+' Veriler (İGE)'!V26</f>
        <v>16567289298.530003</v>
      </c>
      <c r="W26" s="58">
        <v>34.293602755480748</v>
      </c>
      <c r="X26" s="3">
        <f>'Veriler (KGF)'!X26+' Veriler (İGE)'!X26</f>
        <v>572875712390.70996</v>
      </c>
      <c r="Y26" s="58">
        <v>32.302558891111175</v>
      </c>
      <c r="Z26" s="3">
        <f>'Veriler (KGF)'!Z26+' Veriler (İGE)'!Z26</f>
        <v>47196308132.449966</v>
      </c>
      <c r="AA26" s="58">
        <v>66.564907344867052</v>
      </c>
      <c r="AB26" s="3">
        <f>'Veriler (KGF)'!AB26+' Veriler (İGE)'!AB26</f>
        <v>1327210</v>
      </c>
    </row>
    <row r="27" spans="1:28" s="66" customFormat="1" ht="15.75" x14ac:dyDescent="0.25">
      <c r="A27" s="36">
        <v>45030</v>
      </c>
      <c r="B27" s="3">
        <f>'Veriler (KGF)'!B27+' Veriler (İGE)'!B27</f>
        <v>818414398083.32031</v>
      </c>
      <c r="C27" s="3">
        <f>'Veriler (KGF)'!C27+' Veriler (İGE)'!C27</f>
        <v>687759501318.98889</v>
      </c>
      <c r="D27" s="3">
        <f>'Veriler (KGF)'!D27+' Veriler (İGE)'!D27</f>
        <v>246160580330.4006</v>
      </c>
      <c r="E27" s="3">
        <f>'Veriler (KGF)'!E27+' Veriler (İGE)'!E27</f>
        <v>776773719521.32031</v>
      </c>
      <c r="F27" s="3">
        <f>'Veriler (KGF)'!F27+' Veriler (İGE)'!F27</f>
        <v>654263463792.93884</v>
      </c>
      <c r="G27" s="3">
        <f>'Veriler (KGF)'!G27+' Veriler (İGE)'!G27</f>
        <v>244248185240.62961</v>
      </c>
      <c r="H27" s="3">
        <f>'Veriler (KGF)'!H27+' Veriler (İGE)'!H27</f>
        <v>41640678562</v>
      </c>
      <c r="I27" s="3">
        <f>'Veriler (KGF)'!I27+' Veriler (İGE)'!I27</f>
        <v>33496037526.050003</v>
      </c>
      <c r="J27" s="3">
        <f>'Veriler (KGF)'!J27+' Veriler (İGE)'!J27</f>
        <v>1912395089.7709999</v>
      </c>
      <c r="K27" s="3">
        <v>6982096.7399999993</v>
      </c>
      <c r="L27" s="3">
        <f>'Veriler (KGF)'!L27+' Veriler (İGE)'!L27</f>
        <v>294591.26137517072</v>
      </c>
      <c r="M27" s="76">
        <v>4.2192377497074149E-2</v>
      </c>
      <c r="N27" s="3">
        <f>'Veriler (KGF)'!N27+' Veriler (İGE)'!N27</f>
        <v>447791868136.77966</v>
      </c>
      <c r="O27" s="3">
        <f>'Veriler (KGF)'!O27+' Veriler (İGE)'!O27</f>
        <v>62083455804.409996</v>
      </c>
      <c r="P27" s="3">
        <f>'Veriler (KGF)'!P27+' Veriler (İGE)'!P27</f>
        <v>107411256769.24995</v>
      </c>
      <c r="Q27" s="3">
        <f>'Veriler (KGF)'!Q27+' Veriler (İGE)'!Q27</f>
        <v>36976883082.500008</v>
      </c>
      <c r="R27" s="3">
        <f>'Veriler (KGF)'!R27+' Veriler (İGE)'!R27</f>
        <v>107125666793.17003</v>
      </c>
      <c r="S27" s="3">
        <f>'Veriler (KGF)'!S27+' Veriler (İGE)'!S27</f>
        <v>99060338886.910049</v>
      </c>
      <c r="T27" s="3">
        <f>'Veriler (KGF)'!T27+' Veriler (İGE)'!T27</f>
        <v>607816497127.25916</v>
      </c>
      <c r="U27" s="3">
        <f>'Veriler (KGF)'!U27+' Veriler (İGE)'!U27</f>
        <v>46446966665.679962</v>
      </c>
      <c r="V27" s="3">
        <f>'Veriler (KGF)'!V27+' Veriler (İGE)'!V27</f>
        <v>16567289298.530001</v>
      </c>
      <c r="W27" s="58">
        <v>34.313059480971056</v>
      </c>
      <c r="X27" s="3">
        <f>'Veriler (KGF)'!X27+' Veriler (İGE)'!X27</f>
        <v>588095894867.45959</v>
      </c>
      <c r="Y27" s="58">
        <v>32.145152744897565</v>
      </c>
      <c r="Z27" s="3">
        <f>'Veriler (KGF)'!Z27+' Veriler (İGE)'!Z27</f>
        <v>49600279626.949974</v>
      </c>
      <c r="AA27" s="58">
        <v>66.356243047698229</v>
      </c>
      <c r="AB27" s="3">
        <f>'Veriler (KGF)'!AB27+' Veriler (İGE)'!AB27</f>
        <v>1337985</v>
      </c>
    </row>
    <row r="28" spans="1:28" s="66" customFormat="1" ht="15.75" x14ac:dyDescent="0.25">
      <c r="A28" s="36">
        <v>45037</v>
      </c>
      <c r="B28" s="3">
        <f>'Veriler (KGF)'!B28+' Veriler (İGE)'!B28</f>
        <v>829017132721.4906</v>
      </c>
      <c r="C28" s="3">
        <f>'Veriler (KGF)'!C28+' Veriler (İGE)'!C28</f>
        <v>696382964201.40918</v>
      </c>
      <c r="D28" s="3">
        <f>'Veriler (KGF)'!D28+' Veriler (İGE)'!D28</f>
        <v>254214863595.8605</v>
      </c>
      <c r="E28" s="3">
        <f>'Veriler (KGF)'!E28+' Veriler (İGE)'!E28</f>
        <v>787376454159.4906</v>
      </c>
      <c r="F28" s="3">
        <f>'Veriler (KGF)'!F28+' Veriler (İGE)'!F28</f>
        <v>662886926675.35913</v>
      </c>
      <c r="G28" s="3">
        <f>'Veriler (KGF)'!G28+' Veriler (İGE)'!G28</f>
        <v>252302468506.08951</v>
      </c>
      <c r="H28" s="3">
        <f>'Veriler (KGF)'!H28+' Veriler (İGE)'!H28</f>
        <v>41640678562</v>
      </c>
      <c r="I28" s="3">
        <f>'Veriler (KGF)'!I28+' Veriler (İGE)'!I28</f>
        <v>33496037526.050003</v>
      </c>
      <c r="J28" s="3">
        <f>'Veriler (KGF)'!J28+' Veriler (İGE)'!J28</f>
        <v>1912395089.7709999</v>
      </c>
      <c r="K28" s="3">
        <v>7002446.2599999998</v>
      </c>
      <c r="L28" s="3">
        <f>'Veriler (KGF)'!L28+' Veriler (İGE)'!L28</f>
        <v>304508.46859937068</v>
      </c>
      <c r="M28" s="76">
        <v>4.3486012929340311E-2</v>
      </c>
      <c r="N28" s="3">
        <f>'Veriler (KGF)'!N28+' Veriler (İGE)'!N28</f>
        <v>452771551872.55963</v>
      </c>
      <c r="O28" s="3">
        <f>'Veriler (KGF)'!O28+' Veriler (İGE)'!O28</f>
        <v>63880472174.980003</v>
      </c>
      <c r="P28" s="3">
        <f>'Veriler (KGF)'!P28+' Veriler (İGE)'!P28</f>
        <v>108624926036.99998</v>
      </c>
      <c r="Q28" s="3">
        <f>'Veriler (KGF)'!Q28+' Veriler (İGE)'!Q28</f>
        <v>37609976590.820007</v>
      </c>
      <c r="R28" s="3">
        <f>'Veriler (KGF)'!R28+' Veriler (İGE)'!R28</f>
        <v>110031170585.09001</v>
      </c>
      <c r="S28" s="3">
        <f>'Veriler (KGF)'!S28+' Veriler (İGE)'!S28</f>
        <v>101490448765.80005</v>
      </c>
      <c r="T28" s="3">
        <f>'Veriler (KGF)'!T28+' Veriler (İGE)'!T28</f>
        <v>616438174644.17944</v>
      </c>
      <c r="U28" s="3">
        <f>'Veriler (KGF)'!U28+' Veriler (İGE)'!U28</f>
        <v>46448752031.179977</v>
      </c>
      <c r="V28" s="3">
        <f>'Veriler (KGF)'!V28+' Veriler (İGE)'!V28</f>
        <v>16567289298.530003</v>
      </c>
      <c r="W28" s="58">
        <v>34.315446111595271</v>
      </c>
      <c r="X28" s="3">
        <f>'Veriler (KGF)'!X28+' Veriler (İGE)'!X28</f>
        <v>595665272872.3894</v>
      </c>
      <c r="Y28" s="58">
        <v>32.0798679564666</v>
      </c>
      <c r="Z28" s="3">
        <f>'Veriler (KGF)'!Z28+' Veriler (İGE)'!Z28</f>
        <v>50654364504.43998</v>
      </c>
      <c r="AA28" s="58">
        <v>66.233790114758648</v>
      </c>
      <c r="AB28" s="3">
        <f>'Veriler (KGF)'!AB28+' Veriler (İGE)'!AB28</f>
        <v>1343458</v>
      </c>
    </row>
    <row r="29" spans="1:28" s="66" customFormat="1" ht="16.5" customHeight="1" x14ac:dyDescent="0.25">
      <c r="A29" s="36">
        <v>45044</v>
      </c>
      <c r="B29" s="3">
        <f>'Veriler (KGF)'!B29+' Veriler (İGE)'!B29</f>
        <v>837984724164.80029</v>
      </c>
      <c r="C29" s="3">
        <f>'Veriler (KGF)'!C29+' Veriler (İGE)'!C29</f>
        <v>703721774195.15894</v>
      </c>
      <c r="D29" s="3">
        <f>'Veriler (KGF)'!D29+' Veriler (İGE)'!D29</f>
        <v>260217696147.59988</v>
      </c>
      <c r="E29" s="3">
        <f>'Veriler (KGF)'!E29+' Veriler (İGE)'!E29</f>
        <v>796344045602.80029</v>
      </c>
      <c r="F29" s="3">
        <f>'Veriler (KGF)'!F29+' Veriler (İGE)'!F29</f>
        <v>670225736669.10889</v>
      </c>
      <c r="G29" s="3">
        <f>'Veriler (KGF)'!G29+' Veriler (İGE)'!G29</f>
        <v>259042161156.17938</v>
      </c>
      <c r="H29" s="3">
        <f>'Veriler (KGF)'!H29+' Veriler (İGE)'!H29</f>
        <v>41640678562</v>
      </c>
      <c r="I29" s="3">
        <f>'Veriler (KGF)'!I29+' Veriler (İGE)'!I29</f>
        <v>33496037526.050003</v>
      </c>
      <c r="J29" s="3">
        <f>'Veriler (KGF)'!J29+' Veriler (İGE)'!J29</f>
        <v>1175534991.4205003</v>
      </c>
      <c r="K29" s="3">
        <v>7075592.3600000003</v>
      </c>
      <c r="L29" s="3">
        <f>'Veriler (KGF)'!L29+' Veriler (İGE)'!L29</f>
        <v>312750.26145988057</v>
      </c>
      <c r="M29" s="76">
        <v>4.4201283164351284E-2</v>
      </c>
      <c r="N29" s="3">
        <f>'Veriler (KGF)'!N29+' Veriler (İGE)'!N29</f>
        <v>457070303260.6297</v>
      </c>
      <c r="O29" s="3">
        <f>'Veriler (KGF)'!O29+' Veriler (İGE)'!O29</f>
        <v>65414742051.479988</v>
      </c>
      <c r="P29" s="3">
        <f>'Veriler (KGF)'!P29+' Veriler (İGE)'!P29</f>
        <v>109643510621.10999</v>
      </c>
      <c r="Q29" s="3">
        <f>'Veriler (KGF)'!Q29+' Veriler (İGE)'!Q29</f>
        <v>38097180735.890015</v>
      </c>
      <c r="R29" s="3">
        <f>'Veriler (KGF)'!R29+' Veriler (İGE)'!R29</f>
        <v>112445323503.42999</v>
      </c>
      <c r="S29" s="3">
        <f>'Veriler (KGF)'!S29+' Veriler (İGE)'!S29</f>
        <v>103511922787.37001</v>
      </c>
      <c r="T29" s="3">
        <f>'Veriler (KGF)'!T29+' Veriler (İGE)'!T29</f>
        <v>623776984637.92944</v>
      </c>
      <c r="U29" s="3">
        <f>'Veriler (KGF)'!U29+' Veriler (İGE)'!U29</f>
        <v>46448752031.17997</v>
      </c>
      <c r="V29" s="3">
        <f>'Veriler (KGF)'!V29+' Veriler (İGE)'!V29</f>
        <v>16567289298.530001</v>
      </c>
      <c r="W29" s="58">
        <v>34.329474179543631</v>
      </c>
      <c r="X29" s="3">
        <f>'Veriler (KGF)'!X29+' Veriler (İGE)'!X29</f>
        <v>601693055012.74963</v>
      </c>
      <c r="Y29" s="58">
        <v>32.026981732201371</v>
      </c>
      <c r="Z29" s="3">
        <f>'Veriler (KGF)'!Z29+' Veriler (İGE)'!Z29</f>
        <v>51965392357.829971</v>
      </c>
      <c r="AA29" s="58">
        <v>66.203990200961172</v>
      </c>
      <c r="AB29" s="3">
        <f>'Veriler (KGF)'!AB29+' Veriler (İGE)'!AB29</f>
        <v>1347947</v>
      </c>
    </row>
    <row r="30" spans="1:28" s="66" customFormat="1" ht="15.75" x14ac:dyDescent="0.25">
      <c r="A30" s="36">
        <v>45051</v>
      </c>
      <c r="B30" s="3">
        <f>'Veriler (KGF)'!B30+' Veriler (İGE)'!B30</f>
        <v>843435316442.19946</v>
      </c>
      <c r="C30" s="3">
        <f>'Veriler (KGF)'!C30+' Veriler (İGE)'!C30</f>
        <v>708154780333.10938</v>
      </c>
      <c r="D30" s="3">
        <f>'Veriler (KGF)'!D30+' Veriler (İGE)'!D30</f>
        <v>264336404426.79984</v>
      </c>
      <c r="E30" s="3">
        <f>'Veriler (KGF)'!E30+' Veriler (İGE)'!E30</f>
        <v>801794637880.19946</v>
      </c>
      <c r="F30" s="3">
        <f>'Veriler (KGF)'!F30+' Veriler (İGE)'!F30</f>
        <v>674658742807.05933</v>
      </c>
      <c r="G30" s="3">
        <f>'Veriler (KGF)'!G30+' Veriler (İGE)'!G30</f>
        <v>263160869435.37933</v>
      </c>
      <c r="H30" s="3">
        <f>'Veriler (KGF)'!H30+' Veriler (İGE)'!H30</f>
        <v>41640678562</v>
      </c>
      <c r="I30" s="3">
        <f>'Veriler (KGF)'!I30+' Veriler (İGE)'!I30</f>
        <v>33496037526.050003</v>
      </c>
      <c r="J30" s="3">
        <f>'Veriler (KGF)'!J30+' Veriler (İGE)'!J30</f>
        <v>1175534991.4205003</v>
      </c>
      <c r="K30" s="3">
        <v>7134700.1399999997</v>
      </c>
      <c r="L30" s="3">
        <f>'Veriler (KGF)'!L30+' Veriler (İGE)'!L30</f>
        <v>317814.94845914072</v>
      </c>
      <c r="M30" s="76">
        <v>4.454496225809719E-2</v>
      </c>
      <c r="N30" s="3">
        <f>'Veriler (KGF)'!N30+' Veriler (İGE)'!N30</f>
        <v>459723038516.20984</v>
      </c>
      <c r="O30" s="3">
        <f>'Veriler (KGF)'!O30+' Veriler (İGE)'!O30</f>
        <v>66192124240.820007</v>
      </c>
      <c r="P30" s="3">
        <f>'Veriler (KGF)'!P30+' Veriler (İGE)'!P30</f>
        <v>110398427371.46999</v>
      </c>
      <c r="Q30" s="3">
        <f>'Veriler (KGF)'!Q30+' Veriler (İGE)'!Q30</f>
        <v>38345152678.560013</v>
      </c>
      <c r="R30" s="3">
        <f>'Veriler (KGF)'!R30+' Veriler (İGE)'!R30</f>
        <v>113669504956.80005</v>
      </c>
      <c r="S30" s="3">
        <f>'Veriler (KGF)'!S30+' Veriler (İGE)'!S30</f>
        <v>104537276919.38005</v>
      </c>
      <c r="T30" s="3">
        <f>'Veriler (KGF)'!T30+' Veriler (İGE)'!T30</f>
        <v>628209990775.87939</v>
      </c>
      <c r="U30" s="3">
        <f>'Veriler (KGF)'!U30+' Veriler (İGE)'!U30</f>
        <v>46448752031.179962</v>
      </c>
      <c r="V30" s="3">
        <f>'Veriler (KGF)'!V30+' Veriler (İGE)'!V30</f>
        <v>16569276918.530001</v>
      </c>
      <c r="W30" s="58">
        <v>34.33745291580238</v>
      </c>
      <c r="X30" s="3">
        <f>'Veriler (KGF)'!X30+' Veriler (İGE)'!X30</f>
        <v>605316141993.45935</v>
      </c>
      <c r="Y30" s="58">
        <v>31.997941325248981</v>
      </c>
      <c r="Z30" s="3">
        <f>'Veriler (KGF)'!Z30+' Veriler (İGE)'!Z30</f>
        <v>52773323895.069969</v>
      </c>
      <c r="AA30" s="58">
        <v>66.148489686761451</v>
      </c>
      <c r="AB30" s="3">
        <f>'Veriler (KGF)'!AB30+' Veriler (İGE)'!AB30</f>
        <v>1350836</v>
      </c>
    </row>
    <row r="31" spans="1:28" s="66" customFormat="1" ht="15.75" x14ac:dyDescent="0.25">
      <c r="A31" s="36">
        <v>45058</v>
      </c>
      <c r="B31" s="3">
        <f>'Veriler (KGF)'!B31+' Veriler (İGE)'!B31</f>
        <v>850033859938.71008</v>
      </c>
      <c r="C31" s="3">
        <f>'Veriler (KGF)'!C31+' Veriler (İGE)'!C31</f>
        <v>713552282861.82935</v>
      </c>
      <c r="D31" s="3">
        <f>'Veriler (KGF)'!D31+' Veriler (İGE)'!D31</f>
        <v>268408287957.22998</v>
      </c>
      <c r="E31" s="3">
        <f>'Veriler (KGF)'!E31+' Veriler (İGE)'!E31</f>
        <v>808393181376.71008</v>
      </c>
      <c r="F31" s="3">
        <f>'Veriler (KGF)'!F31+' Veriler (İGE)'!F31</f>
        <v>680056245335.7793</v>
      </c>
      <c r="G31" s="3">
        <f>'Veriler (KGF)'!G31+' Veriler (İGE)'!G31</f>
        <v>267232752965.80948</v>
      </c>
      <c r="H31" s="3">
        <f>'Veriler (KGF)'!H31+' Veriler (İGE)'!H31</f>
        <v>41640678562</v>
      </c>
      <c r="I31" s="3">
        <f>'Veriler (KGF)'!I31+' Veriler (İGE)'!I31</f>
        <v>33496037526.050003</v>
      </c>
      <c r="J31" s="3">
        <f>'Veriler (KGF)'!J31+' Veriler (İGE)'!J31</f>
        <v>1175534991.4205003</v>
      </c>
      <c r="K31" s="3">
        <v>7180299.7799999993</v>
      </c>
      <c r="L31" s="3">
        <f>'Veriler (KGF)'!L31+' Veriler (İGE)'!L31</f>
        <v>322869.03461134114</v>
      </c>
      <c r="M31" s="76">
        <v>4.4965954696022617E-2</v>
      </c>
      <c r="N31" s="3">
        <f>'Veriler (KGF)'!N31+' Veriler (İGE)'!N31</f>
        <v>462955516247.71991</v>
      </c>
      <c r="O31" s="3">
        <f>'Veriler (KGF)'!O31+' Veriler (İGE)'!O31</f>
        <v>67174378250.300011</v>
      </c>
      <c r="P31" s="3">
        <f>'Veriler (KGF)'!P31+' Veriler (İGE)'!P31</f>
        <v>111288751194.24998</v>
      </c>
      <c r="Q31" s="3">
        <f>'Veriler (KGF)'!Q31+' Veriler (İGE)'!Q31</f>
        <v>38637599643.51001</v>
      </c>
      <c r="R31" s="3">
        <f>'Veriler (KGF)'!R31+' Veriler (İGE)'!R31</f>
        <v>115190950732.96005</v>
      </c>
      <c r="S31" s="3">
        <f>'Veriler (KGF)'!S31+' Veriler (İGE)'!S31</f>
        <v>105811977893.81006</v>
      </c>
      <c r="T31" s="3">
        <f>'Veriler (KGF)'!T31+' Veriler (İGE)'!T31</f>
        <v>633607493304.59961</v>
      </c>
      <c r="U31" s="3">
        <f>'Veriler (KGF)'!U31+' Veriler (İGE)'!U31</f>
        <v>46448752031.179962</v>
      </c>
      <c r="V31" s="3">
        <f>'Veriler (KGF)'!V31+' Veriler (İGE)'!V31</f>
        <v>16569276918.530001</v>
      </c>
      <c r="W31" s="58">
        <v>34.347944719449274</v>
      </c>
      <c r="X31" s="3">
        <f>'Veriler (KGF)'!X31+' Veriler (İGE)'!X31</f>
        <v>609430008331.67969</v>
      </c>
      <c r="Y31" s="58">
        <v>31.959999785305016</v>
      </c>
      <c r="Z31" s="3">
        <f>'Veriler (KGF)'!Z31+' Veriler (İGE)'!Z31</f>
        <v>54056960085.569969</v>
      </c>
      <c r="AA31" s="58">
        <v>65.92639222804091</v>
      </c>
      <c r="AB31" s="3">
        <f>'Veriler (KGF)'!AB31+' Veriler (İGE)'!AB31</f>
        <v>1354026</v>
      </c>
    </row>
    <row r="32" spans="1:28" s="66" customFormat="1" ht="15.75" x14ac:dyDescent="0.25">
      <c r="A32" s="36">
        <v>45065</v>
      </c>
      <c r="B32" s="3">
        <f>'Veriler (KGF)'!B32+' Veriler (İGE)'!B32</f>
        <v>853958599447.23035</v>
      </c>
      <c r="C32" s="3">
        <f>'Veriler (KGF)'!C32+' Veriler (İGE)'!C32</f>
        <v>716753829759.45935</v>
      </c>
      <c r="D32" s="3">
        <f>'Veriler (KGF)'!D32+' Veriler (İGE)'!D32</f>
        <v>270751634207.8606</v>
      </c>
      <c r="E32" s="3">
        <f>'Veriler (KGF)'!E32+' Veriler (İGE)'!E32</f>
        <v>812317920885.23035</v>
      </c>
      <c r="F32" s="3">
        <f>'Veriler (KGF)'!F32+' Veriler (İGE)'!F32</f>
        <v>683257792233.4093</v>
      </c>
      <c r="G32" s="3">
        <f>'Veriler (KGF)'!G32+' Veriler (İGE)'!G32</f>
        <v>269576099216.44009</v>
      </c>
      <c r="H32" s="3">
        <f>'Veriler (KGF)'!H32+' Veriler (İGE)'!H32</f>
        <v>41640678562</v>
      </c>
      <c r="I32" s="3">
        <f>'Veriler (KGF)'!I32+' Veriler (İGE)'!I32</f>
        <v>33496037526.050003</v>
      </c>
      <c r="J32" s="3">
        <f>'Veriler (KGF)'!J32+' Veriler (İGE)'!J32</f>
        <v>1175534991.4205003</v>
      </c>
      <c r="K32" s="3">
        <v>7171125.9299999997</v>
      </c>
      <c r="L32" s="3">
        <f>'Veriler (KGF)'!L32+' Veriler (İGE)'!L32</f>
        <v>325779.01448228076</v>
      </c>
      <c r="M32" s="76">
        <v>4.5429269777483988E-2</v>
      </c>
      <c r="N32" s="3">
        <f>'Veriler (KGF)'!N32+' Veriler (İGE)'!N32</f>
        <v>464820060333.47998</v>
      </c>
      <c r="O32" s="3">
        <f>'Veriler (KGF)'!O32+' Veriler (İGE)'!O32</f>
        <v>67606996251.530006</v>
      </c>
      <c r="P32" s="3">
        <f>'Veriler (KGF)'!P32+' Veriler (İGE)'!P32</f>
        <v>111938791560.16998</v>
      </c>
      <c r="Q32" s="3">
        <f>'Veriler (KGF)'!Q32+' Veriler (İGE)'!Q32</f>
        <v>38891944088.230011</v>
      </c>
      <c r="R32" s="3">
        <f>'Veriler (KGF)'!R32+' Veriler (İGE)'!R32</f>
        <v>116018092172.63005</v>
      </c>
      <c r="S32" s="3">
        <f>'Veriler (KGF)'!S32+' Veriler (İGE)'!S32</f>
        <v>106498940339.76006</v>
      </c>
      <c r="T32" s="3">
        <f>'Veriler (KGF)'!T32+' Veriler (İGE)'!T32</f>
        <v>636809040202.22961</v>
      </c>
      <c r="U32" s="3">
        <f>'Veriler (KGF)'!U32+' Veriler (İGE)'!U32</f>
        <v>46448752031.179962</v>
      </c>
      <c r="V32" s="3">
        <f>'Veriler (KGF)'!V32+' Veriler (İGE)'!V32</f>
        <v>16569276918.530001</v>
      </c>
      <c r="W32" s="58">
        <v>34.350711068290273</v>
      </c>
      <c r="X32" s="3">
        <f>'Veriler (KGF)'!X32+' Veriler (İGE)'!X32</f>
        <v>611777187857.51978</v>
      </c>
      <c r="Y32" s="58">
        <v>31.943089634602231</v>
      </c>
      <c r="Z32" s="3">
        <f>'Veriler (KGF)'!Z32+' Veriler (İGE)'!Z32</f>
        <v>54911327457.35997</v>
      </c>
      <c r="AA32" s="58">
        <v>65.92436082308835</v>
      </c>
      <c r="AB32" s="3">
        <f>'Veriler (KGF)'!AB32+' Veriler (İGE)'!AB32</f>
        <v>1355794</v>
      </c>
    </row>
    <row r="33" spans="1:28" s="66" customFormat="1" ht="15.75" x14ac:dyDescent="0.25">
      <c r="A33" s="36">
        <v>45072</v>
      </c>
      <c r="B33" s="3">
        <f>'Veriler (KGF)'!B33+' Veriler (İGE)'!B33</f>
        <v>859003535678.09033</v>
      </c>
      <c r="C33" s="3">
        <f>'Veriler (KGF)'!C33+' Veriler (İGE)'!C33</f>
        <v>720813312362.31982</v>
      </c>
      <c r="D33" s="3">
        <f>'Veriler (KGF)'!D33+' Veriler (İGE)'!D33</f>
        <v>273834203382.03992</v>
      </c>
      <c r="E33" s="3">
        <f>'Veriler (KGF)'!E33+' Veriler (İGE)'!E33</f>
        <v>817362857116.09033</v>
      </c>
      <c r="F33" s="3">
        <f>'Veriler (KGF)'!F33+' Veriler (İGE)'!F33</f>
        <v>687317274836.26978</v>
      </c>
      <c r="G33" s="3">
        <f>'Veriler (KGF)'!G33+' Veriler (İGE)'!G33</f>
        <v>273129523021.47992</v>
      </c>
      <c r="H33" s="3">
        <f>'Veriler (KGF)'!H33+' Veriler (İGE)'!H33</f>
        <v>41640678562</v>
      </c>
      <c r="I33" s="3">
        <f>'Veriler (KGF)'!I33+' Veriler (İGE)'!I33</f>
        <v>33496037526.050003</v>
      </c>
      <c r="J33" s="3">
        <f>'Veriler (KGF)'!J33+' Veriler (İGE)'!J33</f>
        <v>704680360.55999994</v>
      </c>
      <c r="K33" s="3">
        <v>7195576.5</v>
      </c>
      <c r="L33" s="3">
        <f>'Veriler (KGF)'!L33+' Veriler (İGE)'!L33</f>
        <v>330184.97680116066</v>
      </c>
      <c r="M33" s="76">
        <v>4.5887216514362769E-2</v>
      </c>
      <c r="N33" s="3">
        <f>'Veriler (KGF)'!N33+' Veriler (İGE)'!N33</f>
        <v>467662379201.60999</v>
      </c>
      <c r="O33" s="3">
        <f>'Veriler (KGF)'!O33+' Veriler (İGE)'!O33</f>
        <v>68131235598.18998</v>
      </c>
      <c r="P33" s="3">
        <f>'Veriler (KGF)'!P33+' Veriler (İGE)'!P33</f>
        <v>112486384731.78998</v>
      </c>
      <c r="Q33" s="3">
        <f>'Veriler (KGF)'!Q33+' Veriler (İGE)'!Q33</f>
        <v>39037275304.680008</v>
      </c>
      <c r="R33" s="3">
        <f>'Veriler (KGF)'!R33+' Veriler (İGE)'!R33</f>
        <v>116816537777.47005</v>
      </c>
      <c r="S33" s="3">
        <f>'Veriler (KGF)'!S33+' Veriler (İGE)'!S33</f>
        <v>107168510902.87003</v>
      </c>
      <c r="T33" s="3">
        <f>'Veriler (KGF)'!T33+' Veriler (İGE)'!T33</f>
        <v>640868822805.09021</v>
      </c>
      <c r="U33" s="3">
        <f>'Veriler (KGF)'!U33+' Veriler (İGE)'!U33</f>
        <v>46448752031.17997</v>
      </c>
      <c r="V33" s="3">
        <f>'Veriler (KGF)'!V33+' Veriler (İGE)'!V33</f>
        <v>16569276918.530001</v>
      </c>
      <c r="W33" s="58">
        <v>34.361200352173206</v>
      </c>
      <c r="X33" s="3">
        <f>'Veriler (KGF)'!X33+' Veriler (İGE)'!X33</f>
        <v>614892678065.18994</v>
      </c>
      <c r="Y33" s="58">
        <v>31.916125304639429</v>
      </c>
      <c r="Z33" s="3">
        <f>'Veriler (KGF)'!Z33+' Veriler (İGE)'!Z33</f>
        <v>55855319852.549973</v>
      </c>
      <c r="AA33" s="58">
        <v>65.959589159354223</v>
      </c>
      <c r="AB33" s="3">
        <f>'Veriler (KGF)'!AB33+' Veriler (İGE)'!AB33</f>
        <v>1359299</v>
      </c>
    </row>
    <row r="34" spans="1:28" s="66" customFormat="1" ht="15.75" x14ac:dyDescent="0.25">
      <c r="A34" s="36">
        <v>45079</v>
      </c>
      <c r="B34" s="3">
        <f>'Veriler (KGF)'!B34+' Veriler (İGE)'!B34</f>
        <v>862228161763.05017</v>
      </c>
      <c r="C34" s="3">
        <f>'Veriler (KGF)'!C34+' Veriler (İGE)'!C34</f>
        <v>723454268741.69971</v>
      </c>
      <c r="D34" s="3">
        <f>'Veriler (KGF)'!D34+' Veriler (İGE)'!D34</f>
        <v>277068488004.47906</v>
      </c>
      <c r="E34" s="3">
        <f>'Veriler (KGF)'!E34+' Veriler (İGE)'!E34</f>
        <v>820587483201.05017</v>
      </c>
      <c r="F34" s="3">
        <f>'Veriler (KGF)'!F34+' Veriler (İGE)'!F34</f>
        <v>689958231215.64966</v>
      </c>
      <c r="G34" s="3">
        <f>'Veriler (KGF)'!G34+' Veriler (İGE)'!G34</f>
        <v>276363807643.91907</v>
      </c>
      <c r="H34" s="3">
        <f>'Veriler (KGF)'!H34+' Veriler (İGE)'!H34</f>
        <v>41640678562</v>
      </c>
      <c r="I34" s="3">
        <f>'Veriler (KGF)'!I34+' Veriler (İGE)'!I34</f>
        <v>33496037526.050003</v>
      </c>
      <c r="J34" s="3">
        <f>'Veriler (KGF)'!J34+' Veriler (İGE)'!J34</f>
        <v>704680360.55999994</v>
      </c>
      <c r="K34" s="3">
        <v>7306511.9399999995</v>
      </c>
      <c r="L34" s="3">
        <f>'Veriler (KGF)'!L34+' Veriler (İGE)'!L34</f>
        <v>334040.54340825055</v>
      </c>
      <c r="M34" s="76">
        <v>4.5718195789090928E-2</v>
      </c>
      <c r="N34" s="3">
        <f>'Veriler (KGF)'!N34+' Veriler (İGE)'!N34</f>
        <v>469223710471.04999</v>
      </c>
      <c r="O34" s="3">
        <f>'Veriler (KGF)'!O34+' Veriler (İGE)'!O34</f>
        <v>68658160238.259979</v>
      </c>
      <c r="P34" s="3">
        <f>'Veriler (KGF)'!P34+' Veriler (İGE)'!P34</f>
        <v>112923241779.25996</v>
      </c>
      <c r="Q34" s="3">
        <f>'Veriler (KGF)'!Q34+' Veriler (İGE)'!Q34</f>
        <v>39153118727.080009</v>
      </c>
      <c r="R34" s="3">
        <f>'Veriler (KGF)'!R34+' Veriler (İGE)'!R34</f>
        <v>117582723984.97002</v>
      </c>
      <c r="S34" s="3">
        <f>'Veriler (KGF)'!S34+' Veriler (İGE)'!S34</f>
        <v>107811278965.34003</v>
      </c>
      <c r="T34" s="3">
        <f>'Veriler (KGF)'!T34+' Veriler (İGE)'!T34</f>
        <v>643497882984.46997</v>
      </c>
      <c r="U34" s="3">
        <f>'Veriler (KGF)'!U34+' Veriler (İGE)'!U34</f>
        <v>46460648231.179962</v>
      </c>
      <c r="V34" s="3">
        <f>'Veriler (KGF)'!V34+' Veriler (İGE)'!V34</f>
        <v>16569516918.530003</v>
      </c>
      <c r="W34" s="58">
        <v>34.367676498245721</v>
      </c>
      <c r="X34" s="3">
        <f>'Veriler (KGF)'!X34+' Veriler (İGE)'!X34</f>
        <v>616968117136.24976</v>
      </c>
      <c r="Y34" s="58">
        <v>31.895532535332286</v>
      </c>
      <c r="Z34" s="3">
        <f>'Veriler (KGF)'!Z34+' Veriler (İGE)'!Z34</f>
        <v>56420597160.86998</v>
      </c>
      <c r="AA34" s="58">
        <v>65.95828558579521</v>
      </c>
      <c r="AB34" s="3">
        <f>'Veriler (KGF)'!AB34+' Veriler (İGE)'!AB34</f>
        <v>1360980</v>
      </c>
    </row>
    <row r="35" spans="1:28" s="66" customFormat="1" ht="15.75" x14ac:dyDescent="0.25">
      <c r="A35" s="36">
        <v>45086</v>
      </c>
      <c r="B35" s="3">
        <f>'Veriler (KGF)'!B35+' Veriler (İGE)'!B35</f>
        <v>865164250691.86035</v>
      </c>
      <c r="C35" s="3">
        <f>'Veriler (KGF)'!C35+' Veriler (İGE)'!C35</f>
        <v>725849446545.76978</v>
      </c>
      <c r="D35" s="3">
        <f>'Veriler (KGF)'!D35+' Veriler (İGE)'!D35</f>
        <v>282630775463.68048</v>
      </c>
      <c r="E35" s="3">
        <f>'Veriler (KGF)'!E35+' Veriler (İGE)'!E35</f>
        <v>823523572129.86035</v>
      </c>
      <c r="F35" s="3">
        <f>'Veriler (KGF)'!F35+' Veriler (İGE)'!F35</f>
        <v>692353409019.71973</v>
      </c>
      <c r="G35" s="3">
        <f>'Veriler (KGF)'!G35+' Veriler (İGE)'!G35</f>
        <v>281926095103.12048</v>
      </c>
      <c r="H35" s="3">
        <f>'Veriler (KGF)'!H35+' Veriler (İGE)'!H35</f>
        <v>41640678562</v>
      </c>
      <c r="I35" s="3">
        <f>'Veriler (KGF)'!I35+' Veriler (İGE)'!I35</f>
        <v>33496037526.050003</v>
      </c>
      <c r="J35" s="3">
        <f>'Veriler (KGF)'!J35+' Veriler (İGE)'!J35</f>
        <v>704680360.55999994</v>
      </c>
      <c r="K35" s="3">
        <v>7661703.2400000002</v>
      </c>
      <c r="L35" s="3">
        <f>'Veriler (KGF)'!L35+' Veriler (İGE)'!L35</f>
        <v>340486.75166756031</v>
      </c>
      <c r="M35" s="76">
        <v>4.4440086101215311E-2</v>
      </c>
      <c r="N35" s="3">
        <f>'Veriler (KGF)'!N35+' Veriler (İGE)'!N35</f>
        <v>471030408934.84985</v>
      </c>
      <c r="O35" s="3">
        <f>'Veriler (KGF)'!O35+' Veriler (İGE)'!O35</f>
        <v>68695910258.459984</v>
      </c>
      <c r="P35" s="3">
        <f>'Veriler (KGF)'!P35+' Veriler (İGE)'!P35</f>
        <v>114845657036.5</v>
      </c>
      <c r="Q35" s="3">
        <f>'Veriler (KGF)'!Q35+' Veriler (İGE)'!Q35</f>
        <v>37781432789.910019</v>
      </c>
      <c r="R35" s="3">
        <f>'Veriler (KGF)'!R35+' Veriler (İGE)'!R35</f>
        <v>116225331465.42003</v>
      </c>
      <c r="S35" s="3">
        <f>'Veriler (KGF)'!S35+' Veriler (İGE)'!S35</f>
        <v>106477343048.37001</v>
      </c>
      <c r="T35" s="3">
        <f>'Veriler (KGF)'!T35+' Veriler (İGE)'!T35</f>
        <v>645893060788.54004</v>
      </c>
      <c r="U35" s="3">
        <f>'Veriler (KGF)'!U35+' Veriler (İGE)'!U35</f>
        <v>46460648231.179962</v>
      </c>
      <c r="V35" s="3">
        <f>'Veriler (KGF)'!V35+' Veriler (İGE)'!V35</f>
        <v>16569516918.530003</v>
      </c>
      <c r="W35" s="58">
        <v>34.373896210051861</v>
      </c>
      <c r="X35" s="3">
        <f>'Veriler (KGF)'!X35+' Veriler (İGE)'!X35</f>
        <v>618721405326.41992</v>
      </c>
      <c r="Y35" s="58">
        <v>31.880407473874964</v>
      </c>
      <c r="Z35" s="3">
        <f>'Veriler (KGF)'!Z35+' Veriler (İGE)'!Z35</f>
        <v>57062486774.769981</v>
      </c>
      <c r="AA35" s="58">
        <v>65.952072070563517</v>
      </c>
      <c r="AB35" s="3">
        <f>'Veriler (KGF)'!AB35+' Veriler (İGE)'!AB35</f>
        <v>1362390</v>
      </c>
    </row>
    <row r="36" spans="1:28" s="66" customFormat="1" ht="15.75" x14ac:dyDescent="0.25">
      <c r="A36" s="36">
        <v>45093</v>
      </c>
      <c r="B36" s="3">
        <f>'Veriler (KGF)'!B36+' Veriler (İGE)'!B36</f>
        <v>867993569418.08044</v>
      </c>
      <c r="C36" s="3">
        <f>'Veriler (KGF)'!C36+' Veriler (İGE)'!C36</f>
        <v>728164638623.07971</v>
      </c>
      <c r="D36" s="3">
        <f>'Veriler (KGF)'!D36+' Veriler (İGE)'!D36</f>
        <v>284385802025.85022</v>
      </c>
      <c r="E36" s="3">
        <f>'Veriler (KGF)'!E36+' Veriler (İGE)'!E36</f>
        <v>826352890856.08044</v>
      </c>
      <c r="F36" s="3">
        <f>'Veriler (KGF)'!F36+' Veriler (İGE)'!F36</f>
        <v>694668601097.02966</v>
      </c>
      <c r="G36" s="3">
        <f>'Veriler (KGF)'!G36+' Veriler (İGE)'!G36</f>
        <v>283681121665.29022</v>
      </c>
      <c r="H36" s="3">
        <f>'Veriler (KGF)'!H36+' Veriler (İGE)'!H36</f>
        <v>41640678562</v>
      </c>
      <c r="I36" s="3">
        <f>'Veriler (KGF)'!I36+' Veriler (İGE)'!I36</f>
        <v>33496037526.050003</v>
      </c>
      <c r="J36" s="3">
        <f>'Veriler (KGF)'!J36+' Veriler (İGE)'!J36</f>
        <v>704680360.55999994</v>
      </c>
      <c r="K36" s="3">
        <v>7706476.4299999997</v>
      </c>
      <c r="L36" s="3">
        <f>'Veriler (KGF)'!L36+' Veriler (İGE)'!L36</f>
        <v>342626.62290028011</v>
      </c>
      <c r="M36" s="76">
        <v>4.4459569300243758E-2</v>
      </c>
      <c r="N36" s="3">
        <f>'Veriler (KGF)'!N36+' Veriler (İGE)'!N36</f>
        <v>472304199201.70978</v>
      </c>
      <c r="O36" s="3">
        <f>'Veriler (KGF)'!O36+' Veriler (İGE)'!O36</f>
        <v>68998080178.26001</v>
      </c>
      <c r="P36" s="3">
        <f>'Veriler (KGF)'!P36+' Veriler (İGE)'!P36</f>
        <v>116122650794.91</v>
      </c>
      <c r="Q36" s="3">
        <f>'Veriler (KGF)'!Q36+' Veriler (İGE)'!Q36</f>
        <v>37232635382.500015</v>
      </c>
      <c r="R36" s="3">
        <f>'Veriler (KGF)'!R36+' Veriler (İGE)'!R36</f>
        <v>115996677567.31003</v>
      </c>
      <c r="S36" s="3">
        <f>'Veriler (KGF)'!S36+' Veriler (İGE)'!S36</f>
        <v>106230715560.76004</v>
      </c>
      <c r="T36" s="3">
        <f>'Veriler (KGF)'!T36+' Veriler (İGE)'!T36</f>
        <v>648208252865.84973</v>
      </c>
      <c r="U36" s="3">
        <f>'Veriler (KGF)'!U36+' Veriler (İGE)'!U36</f>
        <v>46460648231.179962</v>
      </c>
      <c r="V36" s="3">
        <f>'Veriler (KGF)'!V36+' Veriler (İGE)'!V36</f>
        <v>16569516918.530003</v>
      </c>
      <c r="W36" s="58">
        <v>34.425947640930858</v>
      </c>
      <c r="X36" s="3">
        <f>'Veriler (KGF)'!X36+' Veriler (İGE)'!X36</f>
        <v>620291472338.34961</v>
      </c>
      <c r="Y36" s="58">
        <v>31.866788786231073</v>
      </c>
      <c r="Z36" s="3">
        <f>'Veriler (KGF)'!Z36+' Veriler (İGE)'!Z36</f>
        <v>57807611840.149979</v>
      </c>
      <c r="AA36" s="58">
        <v>65.980001965654495</v>
      </c>
      <c r="AB36" s="3">
        <f>'Veriler (KGF)'!AB36+' Veriler (İGE)'!AB36</f>
        <v>1363758</v>
      </c>
    </row>
    <row r="37" spans="1:28" s="66" customFormat="1" ht="15.75" x14ac:dyDescent="0.25">
      <c r="A37" s="36">
        <v>45100</v>
      </c>
      <c r="B37" s="3">
        <f>'Veriler (KGF)'!B37+' Veriler (İGE)'!B37</f>
        <v>870110361971.30054</v>
      </c>
      <c r="C37" s="3">
        <f>'Veriler (KGF)'!C37+' Veriler (İGE)'!C37</f>
        <v>729905278178.92969</v>
      </c>
      <c r="D37" s="3">
        <f>'Veriler (KGF)'!D37+' Veriler (İGE)'!D37</f>
        <v>285424585175.95593</v>
      </c>
      <c r="E37" s="3">
        <f>'Veriler (KGF)'!E37+' Veriler (İGE)'!E37</f>
        <v>828469683409.30054</v>
      </c>
      <c r="F37" s="3">
        <f>'Veriler (KGF)'!F37+' Veriler (İGE)'!F37</f>
        <v>696409240652.87964</v>
      </c>
      <c r="G37" s="3">
        <f>'Veriler (KGF)'!G37+' Veriler (İGE)'!G37</f>
        <v>285049905026.24994</v>
      </c>
      <c r="H37" s="3">
        <f>'Veriler (KGF)'!H37+' Veriler (İGE)'!H37</f>
        <v>41640678562</v>
      </c>
      <c r="I37" s="3">
        <f>'Veriler (KGF)'!I37+' Veriler (İGE)'!I37</f>
        <v>33496037526.050003</v>
      </c>
      <c r="J37" s="3">
        <f>'Veriler (KGF)'!J37+' Veriler (İGE)'!J37</f>
        <v>374680149.70599997</v>
      </c>
      <c r="K37" s="3">
        <v>7887583.6900000004</v>
      </c>
      <c r="L37" s="3">
        <f>'Veriler (KGF)'!L37+' Veriler (İGE)'!L37</f>
        <v>344269.13186676014</v>
      </c>
      <c r="M37" s="76">
        <v>4.3646970402764766E-2</v>
      </c>
      <c r="N37" s="3">
        <f>'Veriler (KGF)'!N37+' Veriler (İGE)'!N37</f>
        <v>473134393123.35986</v>
      </c>
      <c r="O37" s="3">
        <f>'Veriler (KGF)'!O37+' Veriler (İGE)'!O37</f>
        <v>69563335487.199997</v>
      </c>
      <c r="P37" s="3">
        <f>'Veriler (KGF)'!P37+' Veriler (İGE)'!P37</f>
        <v>115525680255.60999</v>
      </c>
      <c r="Q37" s="3">
        <f>'Veriler (KGF)'!Q37+' Veriler (İGE)'!Q37</f>
        <v>38174082634.06002</v>
      </c>
      <c r="R37" s="3">
        <f>'Veriler (KGF)'!R37+' Veriler (İGE)'!R37</f>
        <v>117707137441.24001</v>
      </c>
      <c r="S37" s="3">
        <f>'Veriler (KGF)'!S37+' Veriler (İGE)'!S37</f>
        <v>107737418121.26004</v>
      </c>
      <c r="T37" s="3">
        <f>'Veriler (KGF)'!T37+' Veriler (İGE)'!T37</f>
        <v>649948892421.69946</v>
      </c>
      <c r="U37" s="3">
        <f>'Veriler (KGF)'!U37+' Veriler (İGE)'!U37</f>
        <v>46460648231.17997</v>
      </c>
      <c r="V37" s="3">
        <f>'Veriler (KGF)'!V37+' Veriler (İGE)'!V37</f>
        <v>16569516918.530003</v>
      </c>
      <c r="W37" s="58">
        <v>34.446402240419374</v>
      </c>
      <c r="X37" s="3">
        <f>'Veriler (KGF)'!X37+' Veriler (İGE)'!X37</f>
        <v>621439378877.35962</v>
      </c>
      <c r="Y37" s="58">
        <v>31.8572930536853</v>
      </c>
      <c r="Z37" s="3">
        <f>'Veriler (KGF)'!Z37+' Veriler (İGE)'!Z37</f>
        <v>58400344856.989983</v>
      </c>
      <c r="AA37" s="58">
        <v>66.001726034817366</v>
      </c>
      <c r="AB37" s="3">
        <f>'Veriler (KGF)'!AB37+' Veriler (İGE)'!AB37</f>
        <v>1365071</v>
      </c>
    </row>
    <row r="38" spans="1:28" s="66" customFormat="1" ht="15.75" x14ac:dyDescent="0.25">
      <c r="A38" s="36">
        <v>45107</v>
      </c>
      <c r="B38" s="3">
        <f>'Veriler (KGF)'!B38+' Veriler (İGE)'!B38</f>
        <v>870380618639.01038</v>
      </c>
      <c r="C38" s="3">
        <f>'Veriler (KGF)'!C38+' Veriler (İGE)'!C38</f>
        <v>730129258455.07959</v>
      </c>
      <c r="D38" s="3">
        <f>'Veriler (KGF)'!D38+' Veriler (İGE)'!D38</f>
        <v>288345042180.58618</v>
      </c>
      <c r="E38" s="3">
        <f>'Veriler (KGF)'!E38+' Veriler (İGE)'!E38</f>
        <v>828739940077.01038</v>
      </c>
      <c r="F38" s="3">
        <f>'Veriler (KGF)'!F38+' Veriler (İGE)'!F38</f>
        <v>696633220929.02954</v>
      </c>
      <c r="G38" s="3">
        <f>'Veriler (KGF)'!G38+' Veriler (İGE)'!G38</f>
        <v>287970362030.88019</v>
      </c>
      <c r="H38" s="3">
        <f>'Veriler (KGF)'!H38+' Veriler (İGE)'!H38</f>
        <v>41640678562</v>
      </c>
      <c r="I38" s="3">
        <f>'Veriler (KGF)'!I38+' Veriler (İGE)'!I38</f>
        <v>33496037526.050003</v>
      </c>
      <c r="J38" s="3">
        <f>'Veriler (KGF)'!J38+' Veriler (İGE)'!J38</f>
        <v>374680149.70599997</v>
      </c>
      <c r="K38" s="3">
        <v>7951662.0700000003</v>
      </c>
      <c r="L38" s="3">
        <f>'Veriler (KGF)'!L38+' Veriler (İGE)'!L38</f>
        <v>347550.5711896104</v>
      </c>
      <c r="M38" s="76">
        <v>4.370791516667287E-2</v>
      </c>
      <c r="N38" s="3">
        <f>'Veriler (KGF)'!N38+' Veriler (İGE)'!N38</f>
        <v>473363177124.38989</v>
      </c>
      <c r="O38" s="3">
        <f>'Veriler (KGF)'!O38+' Veriler (İGE)'!O38</f>
        <v>69508574996.559998</v>
      </c>
      <c r="P38" s="3">
        <f>'Veriler (KGF)'!P38+' Veriler (İGE)'!P38</f>
        <v>115654157021.37001</v>
      </c>
      <c r="Q38" s="3">
        <f>'Veriler (KGF)'!Q38+' Veriler (İGE)'!Q38</f>
        <v>38095562634.06002</v>
      </c>
      <c r="R38" s="3">
        <f>'Veriler (KGF)'!R38+' Veriler (İGE)'!R38</f>
        <v>117565517719.84</v>
      </c>
      <c r="S38" s="3">
        <f>'Veriler (KGF)'!S38+' Veriler (İGE)'!S38</f>
        <v>107604137630.62004</v>
      </c>
      <c r="T38" s="3">
        <f>'Veriler (KGF)'!T38+' Veriler (İGE)'!T38</f>
        <v>650172872697.84949</v>
      </c>
      <c r="U38" s="3">
        <f>'Veriler (KGF)'!U38+' Veriler (İGE)'!U38</f>
        <v>46460648231.17997</v>
      </c>
      <c r="V38" s="3">
        <f>'Veriler (KGF)'!V38+' Veriler (İGE)'!V38</f>
        <v>16569516918.530003</v>
      </c>
      <c r="W38" s="58">
        <v>34.451055363402929</v>
      </c>
      <c r="X38" s="3">
        <f>'Veriler (KGF)'!X38+' Veriler (İGE)'!X38</f>
        <v>621613058275.45959</v>
      </c>
      <c r="Y38" s="58">
        <v>31.854999969669606</v>
      </c>
      <c r="Z38" s="3">
        <f>'Veriler (KGF)'!Z38+' Veriler (İGE)'!Z38</f>
        <v>58450645735.039993</v>
      </c>
      <c r="AA38" s="58">
        <v>66.001685594665915</v>
      </c>
      <c r="AB38" s="3">
        <f>'Veriler (KGF)'!AB38+' Veriler (İGE)'!AB38</f>
        <v>1365272</v>
      </c>
    </row>
    <row r="39" spans="1:28" s="66" customFormat="1" ht="15.75" x14ac:dyDescent="0.25">
      <c r="A39" s="36">
        <v>45114</v>
      </c>
      <c r="B39" s="3">
        <f>'Veriler (KGF)'!B39+' Veriler (İGE)'!B39</f>
        <v>871392458290.33057</v>
      </c>
      <c r="C39" s="3">
        <f>'Veriler (KGF)'!C39+' Veriler (İGE)'!C39</f>
        <v>730961441190.71924</v>
      </c>
      <c r="D39" s="3">
        <f>'Veriler (KGF)'!D39+' Veriler (İGE)'!D39</f>
        <v>288557692750.98608</v>
      </c>
      <c r="E39" s="3">
        <f>'Veriler (KGF)'!E39+' Veriler (İGE)'!E39</f>
        <v>829751779728.33057</v>
      </c>
      <c r="F39" s="3">
        <f>'Veriler (KGF)'!F39+' Veriler (İGE)'!F39</f>
        <v>697465403664.66919</v>
      </c>
      <c r="G39" s="3">
        <f>'Veriler (KGF)'!G39+' Veriler (İGE)'!G39</f>
        <v>288183012601.28009</v>
      </c>
      <c r="H39" s="3">
        <f>'Veriler (KGF)'!H39+' Veriler (İGE)'!H39</f>
        <v>41640678562</v>
      </c>
      <c r="I39" s="3">
        <f>'Veriler (KGF)'!I39+' Veriler (İGE)'!I39</f>
        <v>33496037526.050003</v>
      </c>
      <c r="J39" s="3">
        <f>'Veriler (KGF)'!J39+' Veriler (İGE)'!J39</f>
        <v>374680149.70599997</v>
      </c>
      <c r="K39" s="3">
        <v>7949988.6899999995</v>
      </c>
      <c r="L39" s="3">
        <f>'Veriler (KGF)'!L39+' Veriler (İGE)'!L39</f>
        <v>347815.32906839956</v>
      </c>
      <c r="M39" s="76">
        <v>4.3750418098821166E-2</v>
      </c>
      <c r="N39" s="3">
        <f>'Veriler (KGF)'!N39+' Veriler (İGE)'!N39</f>
        <v>473759748133.17981</v>
      </c>
      <c r="O39" s="3">
        <f>'Veriler (KGF)'!O39+' Veriler (İGE)'!O39</f>
        <v>69675196438.680008</v>
      </c>
      <c r="P39" s="3">
        <f>'Veriler (KGF)'!P39+' Veriler (İGE)'!P39</f>
        <v>115502216233.66998</v>
      </c>
      <c r="Q39" s="3">
        <f>'Veriler (KGF)'!Q39+' Veriler (İGE)'!Q39</f>
        <v>38528242859.140015</v>
      </c>
      <c r="R39" s="3">
        <f>'Veriler (KGF)'!R39+' Veriler (İGE)'!R39</f>
        <v>118232045909.78003</v>
      </c>
      <c r="S39" s="3">
        <f>'Veriler (KGF)'!S39+' Veriler (İGE)'!S39</f>
        <v>108203439297.82004</v>
      </c>
      <c r="T39" s="3">
        <f>'Veriler (KGF)'!T39+' Veriler (İGE)'!T39</f>
        <v>651005055433.48938</v>
      </c>
      <c r="U39" s="3">
        <f>'Veriler (KGF)'!U39+' Veriler (İGE)'!U39</f>
        <v>46460648231.179947</v>
      </c>
      <c r="V39" s="3">
        <f>'Veriler (KGF)'!V39+' Veriler (İGE)'!V39</f>
        <v>16569516918.530003</v>
      </c>
      <c r="W39" s="58">
        <v>34.453354122836927</v>
      </c>
      <c r="X39" s="3">
        <f>'Veriler (KGF)'!X39+' Veriler (İGE)'!X39</f>
        <v>622148564692.39954</v>
      </c>
      <c r="Y39" s="58">
        <v>31.850419102664777</v>
      </c>
      <c r="Z39" s="3">
        <f>'Veriler (KGF)'!Z39+' Veriler (İGE)'!Z39</f>
        <v>58747322053.73999</v>
      </c>
      <c r="AA39" s="58">
        <v>65.970971089508211</v>
      </c>
      <c r="AB39" s="3">
        <f>'Veriler (KGF)'!AB39+' Veriler (İGE)'!AB39</f>
        <v>1365785</v>
      </c>
    </row>
    <row r="40" spans="1:28" s="66" customFormat="1" ht="15.75" x14ac:dyDescent="0.25">
      <c r="A40" s="36">
        <v>45121</v>
      </c>
      <c r="B40" s="3">
        <f>'Veriler (KGF)'!B40+' Veriler (İGE)'!B40</f>
        <v>872429340205.50049</v>
      </c>
      <c r="C40" s="3">
        <f>'Veriler (KGF)'!C40+' Veriler (İGE)'!C40</f>
        <v>731825073051.37952</v>
      </c>
      <c r="D40" s="3">
        <f>'Veriler (KGF)'!D40+' Veriler (İGE)'!D40</f>
        <v>289478271291.48615</v>
      </c>
      <c r="E40" s="3">
        <f>'Veriler (KGF)'!E40+' Veriler (İGE)'!E40</f>
        <v>830788661643.50049</v>
      </c>
      <c r="F40" s="3">
        <f>'Veriler (KGF)'!F40+' Veriler (İGE)'!F40</f>
        <v>698329035525.32947</v>
      </c>
      <c r="G40" s="3">
        <f>'Veriler (KGF)'!G40+' Veriler (İGE)'!G40</f>
        <v>289103591141.78015</v>
      </c>
      <c r="H40" s="3">
        <f>'Veriler (KGF)'!H40+' Veriler (İGE)'!H40</f>
        <v>41640678562</v>
      </c>
      <c r="I40" s="3">
        <f>'Veriler (KGF)'!I40+' Veriler (İGE)'!I40</f>
        <v>33496037526.050003</v>
      </c>
      <c r="J40" s="3">
        <f>'Veriler (KGF)'!J40+' Veriler (İGE)'!J40</f>
        <v>374680149.70599997</v>
      </c>
      <c r="K40" s="3">
        <v>8058607.0800000001</v>
      </c>
      <c r="L40" s="3">
        <f>'Veriler (KGF)'!L40+' Veriler (İGE)'!L40</f>
        <v>348872.61774348945</v>
      </c>
      <c r="M40" s="76">
        <v>4.3291925549928841E-2</v>
      </c>
      <c r="N40" s="3">
        <f>'Veriler (KGF)'!N40+' Veriler (İGE)'!N40</f>
        <v>474420094596.09998</v>
      </c>
      <c r="O40" s="3">
        <f>'Veriler (KGF)'!O40+' Veriler (İGE)'!O40</f>
        <v>69754771581.080002</v>
      </c>
      <c r="P40" s="3">
        <f>'Veriler (KGF)'!P40+' Veriler (İGE)'!P40</f>
        <v>115686706672.28996</v>
      </c>
      <c r="Q40" s="3">
        <f>'Veriler (KGF)'!Q40+' Veriler (İGE)'!Q40</f>
        <v>38467462675.860023</v>
      </c>
      <c r="R40" s="3">
        <f>'Veriler (KGF)'!R40+' Veriler (İGE)'!R40</f>
        <v>118269409189.62</v>
      </c>
      <c r="S40" s="3">
        <f>'Veriler (KGF)'!S40+' Veriler (İGE)'!S40</f>
        <v>108222234256.94003</v>
      </c>
      <c r="T40" s="3">
        <f>'Veriler (KGF)'!T40+' Veriler (İGE)'!T40</f>
        <v>651868687294.1499</v>
      </c>
      <c r="U40" s="3">
        <f>'Veriler (KGF)'!U40+' Veriler (İGE)'!U40</f>
        <v>46460648231.179947</v>
      </c>
      <c r="V40" s="3">
        <f>'Veriler (KGF)'!V40+' Veriler (İGE)'!V40</f>
        <v>16569516918.530003</v>
      </c>
      <c r="W40" s="58">
        <v>34.468648768374642</v>
      </c>
      <c r="X40" s="3">
        <f>'Veriler (KGF)'!X40+' Veriler (İGE)'!X40</f>
        <v>622623052508.23962</v>
      </c>
      <c r="Y40" s="58">
        <v>31.846704186771266</v>
      </c>
      <c r="Z40" s="3">
        <f>'Veriler (KGF)'!Z40+' Veriler (İGE)'!Z40</f>
        <v>59136466098.559982</v>
      </c>
      <c r="AA40" s="58">
        <v>66.004106620445413</v>
      </c>
      <c r="AB40" s="3">
        <f>'Veriler (KGF)'!AB40+' Veriler (İGE)'!AB40</f>
        <v>1366308</v>
      </c>
    </row>
    <row r="41" spans="1:28" s="66" customFormat="1" ht="15.75" x14ac:dyDescent="0.25">
      <c r="A41" s="36">
        <v>45128</v>
      </c>
      <c r="B41" s="3">
        <f>'Veriler (KGF)'!B41+' Veriler (İGE)'!B41</f>
        <v>873164170951.62036</v>
      </c>
      <c r="C41" s="3">
        <f>'Veriler (KGF)'!C41+' Veriler (İGE)'!C41</f>
        <v>732434374780.16943</v>
      </c>
      <c r="D41" s="3">
        <f>'Veriler (KGF)'!D41+' Veriler (İGE)'!D41</f>
        <v>290473795634.42474</v>
      </c>
      <c r="E41" s="3">
        <f>'Veriler (KGF)'!E41+' Veriler (İGE)'!E41</f>
        <v>831523492389.62036</v>
      </c>
      <c r="F41" s="3">
        <f>'Veriler (KGF)'!F41+' Veriler (İGE)'!F41</f>
        <v>698938337254.11938</v>
      </c>
      <c r="G41" s="3">
        <f>'Veriler (KGF)'!G41+' Veriler (İGE)'!G41</f>
        <v>290224480220.75024</v>
      </c>
      <c r="H41" s="3">
        <f>'Veriler (KGF)'!H41+' Veriler (İGE)'!H41</f>
        <v>41640678562</v>
      </c>
      <c r="I41" s="3">
        <f>'Veriler (KGF)'!I41+' Veriler (İGE)'!I41</f>
        <v>33496037526.050003</v>
      </c>
      <c r="J41" s="3">
        <f>'Veriler (KGF)'!J41+' Veriler (İGE)'!J41</f>
        <v>249315413.67450005</v>
      </c>
      <c r="K41" s="3">
        <v>8178459.9400000004</v>
      </c>
      <c r="L41" s="3">
        <f>'Veriler (KGF)'!L41+' Veriler (İGE)'!L41</f>
        <v>350170.93071952969</v>
      </c>
      <c r="M41" s="76">
        <v>4.2816243313350467E-2</v>
      </c>
      <c r="N41" s="3">
        <f>'Veriler (KGF)'!N41+' Veriler (İGE)'!N41</f>
        <v>474754461465.23999</v>
      </c>
      <c r="O41" s="3">
        <f>'Veriler (KGF)'!O41+' Veriler (İGE)'!O41</f>
        <v>69856026308.5</v>
      </c>
      <c r="P41" s="3">
        <f>'Veriler (KGF)'!P41+' Veriler (İGE)'!P41</f>
        <v>116032794669.31996</v>
      </c>
      <c r="Q41" s="3">
        <f>'Veriler (KGF)'!Q41+' Veriler (İGE)'!Q41</f>
        <v>38295054811.06002</v>
      </c>
      <c r="R41" s="3">
        <f>'Veriler (KGF)'!R41+' Veriler (İGE)'!R41</f>
        <v>118197591439.77</v>
      </c>
      <c r="S41" s="3">
        <f>'Veriler (KGF)'!S41+' Veriler (İGE)'!S41</f>
        <v>108151081119.56003</v>
      </c>
      <c r="T41" s="3">
        <f>'Veriler (KGF)'!T41+' Veriler (İGE)'!T41</f>
        <v>652477989022.93982</v>
      </c>
      <c r="U41" s="3">
        <f>'Veriler (KGF)'!U41+' Veriler (İGE)'!U41</f>
        <v>46460648231.179939</v>
      </c>
      <c r="V41" s="3">
        <f>'Veriler (KGF)'!V41+' Veriler (İGE)'!V41</f>
        <v>16569516918.530005</v>
      </c>
      <c r="W41" s="58">
        <v>34.469923398172469</v>
      </c>
      <c r="X41" s="3">
        <f>'Veriler (KGF)'!X41+' Veriler (İGE)'!X41</f>
        <v>622922534591.58984</v>
      </c>
      <c r="Y41" s="58">
        <v>31.843034415052326</v>
      </c>
      <c r="Z41" s="3">
        <f>'Veriler (KGF)'!Z41+' Veriler (İGE)'!Z41</f>
        <v>59446285744</v>
      </c>
      <c r="AA41" s="58">
        <v>65.970971936239692</v>
      </c>
      <c r="AB41" s="3">
        <f>'Veriler (KGF)'!AB41+' Veriler (İGE)'!AB41</f>
        <v>1366637</v>
      </c>
    </row>
    <row r="42" spans="1:28" s="66" customFormat="1" ht="15.75" x14ac:dyDescent="0.25">
      <c r="A42" s="36">
        <v>45135</v>
      </c>
      <c r="B42" s="3">
        <f>'Veriler (KGF)'!B42+' Veriler (İGE)'!B42</f>
        <v>874079395773.97058</v>
      </c>
      <c r="C42" s="3">
        <f>'Veriler (KGF)'!C42+' Veriler (İGE)'!C42</f>
        <v>733178947561.51965</v>
      </c>
      <c r="D42" s="3">
        <f>'Veriler (KGF)'!D42+' Veriler (İGE)'!D42</f>
        <v>289866677402.82465</v>
      </c>
      <c r="E42" s="3">
        <f>'Veriler (KGF)'!E42+' Veriler (İGE)'!E42</f>
        <v>832438717211.97058</v>
      </c>
      <c r="F42" s="3">
        <f>'Veriler (KGF)'!F42+' Veriler (İGE)'!F42</f>
        <v>699682910035.4696</v>
      </c>
      <c r="G42" s="3">
        <f>'Veriler (KGF)'!G42+' Veriler (İGE)'!G42</f>
        <v>289617361989.15015</v>
      </c>
      <c r="H42" s="3">
        <f>'Veriler (KGF)'!H42+' Veriler (İGE)'!H42</f>
        <v>41640678562</v>
      </c>
      <c r="I42" s="3">
        <f>'Veriler (KGF)'!I42+' Veriler (İGE)'!I42</f>
        <v>33496037526.050003</v>
      </c>
      <c r="J42" s="3">
        <f>'Veriler (KGF)'!J42+' Veriler (İGE)'!J42</f>
        <v>249315413.67450005</v>
      </c>
      <c r="K42" s="3">
        <v>8168199.8499999996</v>
      </c>
      <c r="L42" s="3">
        <f>'Veriler (KGF)'!L42+' Veriler (İGE)'!L42</f>
        <v>349477.20318065974</v>
      </c>
      <c r="M42" s="76">
        <v>4.278509458612962E-2</v>
      </c>
      <c r="N42" s="3">
        <f>'Veriler (KGF)'!N42+' Veriler (İGE)'!N42</f>
        <v>475358326539.54999</v>
      </c>
      <c r="O42" s="3">
        <f>'Veriler (KGF)'!O42+' Veriler (İGE)'!O42</f>
        <v>69717197264.299988</v>
      </c>
      <c r="P42" s="3">
        <f>'Veriler (KGF)'!P42+' Veriler (İGE)'!P42</f>
        <v>116265796545.55994</v>
      </c>
      <c r="Q42" s="3">
        <f>'Veriler (KGF)'!Q42+' Veriler (İGE)'!Q42</f>
        <v>38341589686.06002</v>
      </c>
      <c r="R42" s="3">
        <f>'Veriler (KGF)'!R42+' Veriler (İGE)'!R42</f>
        <v>118100483745.77002</v>
      </c>
      <c r="S42" s="3">
        <f>'Veriler (KGF)'!S42+' Veriler (İGE)'!S42</f>
        <v>108058786950.36002</v>
      </c>
      <c r="T42" s="3">
        <f>'Veriler (KGF)'!T42+' Veriler (İGE)'!T42</f>
        <v>653219483842.0896</v>
      </c>
      <c r="U42" s="3">
        <f>'Veriler (KGF)'!U42+' Veriler (İGE)'!U42</f>
        <v>46463726193.379951</v>
      </c>
      <c r="V42" s="3">
        <f>'Veriler (KGF)'!V42+' Veriler (İGE)'!V42</f>
        <v>16569516918.530006</v>
      </c>
      <c r="W42" s="58">
        <v>34.475465926524485</v>
      </c>
      <c r="X42" s="3">
        <f>'Veriler (KGF)'!X42+' Veriler (İGE)'!X42</f>
        <v>623328803319.19995</v>
      </c>
      <c r="Y42" s="58">
        <v>31.837074991664334</v>
      </c>
      <c r="Z42" s="3">
        <f>'Veriler (KGF)'!Z42+' Veriler (İGE)'!Z42</f>
        <v>59784589797.73999</v>
      </c>
      <c r="AA42" s="58">
        <v>66.042546345766951</v>
      </c>
      <c r="AB42" s="3">
        <f>'Veriler (KGF)'!AB42+' Veriler (İGE)'!AB42</f>
        <v>1366993</v>
      </c>
    </row>
    <row r="43" spans="1:28" s="66" customFormat="1" ht="15.75" x14ac:dyDescent="0.25">
      <c r="A43" s="36">
        <v>45142</v>
      </c>
      <c r="B43" s="3">
        <f>'Veriler (KGF)'!B43+' Veriler (İGE)'!B43</f>
        <v>874705986582.79065</v>
      </c>
      <c r="C43" s="3">
        <f>'Veriler (KGF)'!C43+' Veriler (İGE)'!C43</f>
        <v>733694226061.3595</v>
      </c>
      <c r="D43" s="3">
        <f>'Veriler (KGF)'!D43+' Veriler (İGE)'!D43</f>
        <v>289440546093.76501</v>
      </c>
      <c r="E43" s="3">
        <f>'Veriler (KGF)'!E43+' Veriler (İGE)'!E43</f>
        <v>833065308020.79065</v>
      </c>
      <c r="F43" s="3">
        <f>'Veriler (KGF)'!F43+' Veriler (İGE)'!F43</f>
        <v>700198188535.30945</v>
      </c>
      <c r="G43" s="3">
        <f>'Veriler (KGF)'!G43+' Veriler (İGE)'!G43</f>
        <v>289191230680.09052</v>
      </c>
      <c r="H43" s="3">
        <f>'Veriler (KGF)'!H43+' Veriler (İGE)'!H43</f>
        <v>41640678562</v>
      </c>
      <c r="I43" s="3">
        <f>'Veriler (KGF)'!I43+' Veriler (İGE)'!I43</f>
        <v>33496037526.050003</v>
      </c>
      <c r="J43" s="3">
        <f>'Veriler (KGF)'!J43+' Veriler (İGE)'!J43</f>
        <v>249315413.67450005</v>
      </c>
      <c r="K43" s="3">
        <v>8196238.5899999999</v>
      </c>
      <c r="L43" s="3">
        <f>'Veriler (KGF)'!L43+' Veriler (İGE)'!L43</f>
        <v>349047.06531988003</v>
      </c>
      <c r="M43" s="76">
        <v>4.2586249959309694E-2</v>
      </c>
      <c r="N43" s="3">
        <f>'Veriler (KGF)'!N43+' Veriler (İGE)'!N43</f>
        <v>475618435940.54999</v>
      </c>
      <c r="O43" s="3">
        <f>'Veriler (KGF)'!O43+' Veriler (İGE)'!O43</f>
        <v>69847875534.699997</v>
      </c>
      <c r="P43" s="3">
        <f>'Veriler (KGF)'!P43+' Veriler (İGE)'!P43</f>
        <v>116432962248.99995</v>
      </c>
      <c r="Q43" s="3">
        <f>'Veriler (KGF)'!Q43+' Veriler (İGE)'!Q43</f>
        <v>38298914811.06002</v>
      </c>
      <c r="R43" s="3">
        <f>'Veriler (KGF)'!R43+' Veriler (İGE)'!R43</f>
        <v>118205416791.27002</v>
      </c>
      <c r="S43" s="3">
        <f>'Veriler (KGF)'!S43+' Veriler (İGE)'!S43</f>
        <v>108146790345.76003</v>
      </c>
      <c r="T43" s="3">
        <f>'Veriler (KGF)'!T43+' Veriler (İGE)'!T43</f>
        <v>653734762341.92957</v>
      </c>
      <c r="U43" s="3">
        <f>'Veriler (KGF)'!U43+' Veriler (İGE)'!U43</f>
        <v>46463726193.379951</v>
      </c>
      <c r="V43" s="3">
        <f>'Veriler (KGF)'!V43+' Veriler (İGE)'!V43</f>
        <v>16569516918.530005</v>
      </c>
      <c r="W43" s="58">
        <v>34.481570063446355</v>
      </c>
      <c r="X43" s="3">
        <f>'Veriler (KGF)'!X43+' Veriler (İGE)'!X43</f>
        <v>623600914339.81982</v>
      </c>
      <c r="Y43" s="58">
        <v>31.834243792206344</v>
      </c>
      <c r="Z43" s="3">
        <f>'Veriler (KGF)'!Z43+' Veriler (İGE)'!Z43</f>
        <v>60027757276.959991</v>
      </c>
      <c r="AA43" s="58">
        <v>66.06336300194593</v>
      </c>
      <c r="AB43" s="3">
        <f>'Veriler (KGF)'!AB43+' Veriler (İGE)'!AB43</f>
        <v>1367251</v>
      </c>
    </row>
    <row r="44" spans="1:28" s="66" customFormat="1" ht="15.75" x14ac:dyDescent="0.25">
      <c r="A44" s="36">
        <v>45149</v>
      </c>
      <c r="B44" s="3">
        <f>'Veriler (KGF)'!B44+' Veriler (İGE)'!B44</f>
        <v>875446599740.50061</v>
      </c>
      <c r="C44" s="3">
        <f>'Veriler (KGF)'!C44+' Veriler (İGE)'!C44</f>
        <v>734314230667.19946</v>
      </c>
      <c r="D44" s="3">
        <f>'Veriler (KGF)'!D44+' Veriler (İGE)'!D44</f>
        <v>287042957219.05469</v>
      </c>
      <c r="E44" s="3">
        <f>'Veriler (KGF)'!E44+' Veriler (İGE)'!E44</f>
        <v>833805921178.50061</v>
      </c>
      <c r="F44" s="3">
        <f>'Veriler (KGF)'!F44+' Veriler (İGE)'!F44</f>
        <v>700818193141.14941</v>
      </c>
      <c r="G44" s="3">
        <f>'Veriler (KGF)'!G44+' Veriler (İGE)'!G44</f>
        <v>286793641805.38019</v>
      </c>
      <c r="H44" s="3">
        <f>'Veriler (KGF)'!H44+' Veriler (İGE)'!H44</f>
        <v>41640678562</v>
      </c>
      <c r="I44" s="3">
        <f>'Veriler (KGF)'!I44+' Veriler (İGE)'!I44</f>
        <v>33496037526.050003</v>
      </c>
      <c r="J44" s="3">
        <f>'Veriler (KGF)'!J44+' Veriler (İGE)'!J44</f>
        <v>249315413.67450005</v>
      </c>
      <c r="K44" s="3">
        <v>8212906.6899999995</v>
      </c>
      <c r="L44" s="3">
        <f>'Veriler (KGF)'!L44+' Veriler (İGE)'!L44</f>
        <v>346203.3088040803</v>
      </c>
      <c r="M44" s="76">
        <v>4.2153566559524652E-2</v>
      </c>
      <c r="N44" s="3">
        <f>'Veriler (KGF)'!N44+' Veriler (İGE)'!N44</f>
        <v>476069402867.75006</v>
      </c>
      <c r="O44" s="3">
        <f>'Veriler (KGF)'!O44+' Veriler (İGE)'!O44</f>
        <v>69759842542.099991</v>
      </c>
      <c r="P44" s="3">
        <f>'Veriler (KGF)'!P44+' Veriler (İGE)'!P44</f>
        <v>116559006980.23994</v>
      </c>
      <c r="Q44" s="3">
        <f>'Veriler (KGF)'!Q44+' Veriler (İGE)'!Q44</f>
        <v>38429940751.06002</v>
      </c>
      <c r="R44" s="3">
        <f>'Veriler (KGF)'!R44+' Veriler (İGE)'!R44</f>
        <v>118255825676.27002</v>
      </c>
      <c r="S44" s="3">
        <f>'Veriler (KGF)'!S44+' Veriler (İGE)'!S44</f>
        <v>108189783293.16002</v>
      </c>
      <c r="T44" s="3">
        <f>'Veriler (KGF)'!T44+' Veriler (İGE)'!T44</f>
        <v>654354766947.76953</v>
      </c>
      <c r="U44" s="3">
        <f>'Veriler (KGF)'!U44+' Veriler (İGE)'!U44</f>
        <v>46463726193.379951</v>
      </c>
      <c r="V44" s="3">
        <f>'Veriler (KGF)'!V44+' Veriler (İGE)'!V44</f>
        <v>16569516918.530005</v>
      </c>
      <c r="W44" s="58">
        <v>34.48533707683044</v>
      </c>
      <c r="X44" s="3">
        <f>'Veriler (KGF)'!X44+' Veriler (İGE)'!X44</f>
        <v>623838518401.49988</v>
      </c>
      <c r="Y44" s="58">
        <v>31.830094798017367</v>
      </c>
      <c r="Z44" s="3">
        <f>'Veriler (KGF)'!Z44+' Veriler (İGE)'!Z44</f>
        <v>60410157821.120003</v>
      </c>
      <c r="AA44" s="58">
        <v>65.968771897631925</v>
      </c>
      <c r="AB44" s="3">
        <f>'Veriler (KGF)'!AB44+' Veriler (İGE)'!AB44</f>
        <v>1367492</v>
      </c>
    </row>
    <row r="45" spans="1:28" s="66" customFormat="1" ht="15.75" x14ac:dyDescent="0.25">
      <c r="A45" s="36">
        <v>45156</v>
      </c>
      <c r="B45" s="3">
        <f>'Veriler (KGF)'!B45+' Veriler (İGE)'!B45</f>
        <v>875949197642.74048</v>
      </c>
      <c r="C45" s="3">
        <f>'Veriler (KGF)'!C45+' Veriler (İGE)'!C45</f>
        <v>734731657061.21924</v>
      </c>
      <c r="D45" s="3">
        <f>'Veriler (KGF)'!D45+' Veriler (İGE)'!D45</f>
        <v>284248460955.01447</v>
      </c>
      <c r="E45" s="3">
        <f>'Veriler (KGF)'!E45+' Veriler (İGE)'!E45</f>
        <v>834308519080.74048</v>
      </c>
      <c r="F45" s="3">
        <f>'Veriler (KGF)'!F45+' Veriler (İGE)'!F45</f>
        <v>701235619535.16919</v>
      </c>
      <c r="G45" s="3">
        <f>'Veriler (KGF)'!G45+' Veriler (İGE)'!G45</f>
        <v>283999145541.33997</v>
      </c>
      <c r="H45" s="3">
        <f>'Veriler (KGF)'!H45+' Veriler (İGE)'!H45</f>
        <v>41640678562</v>
      </c>
      <c r="I45" s="3">
        <f>'Veriler (KGF)'!I45+' Veriler (İGE)'!I45</f>
        <v>33496037526.050003</v>
      </c>
      <c r="J45" s="3">
        <f>'Veriler (KGF)'!J45+' Veriler (İGE)'!J45</f>
        <v>249315413.67450005</v>
      </c>
      <c r="K45" s="3">
        <v>8216697.04</v>
      </c>
      <c r="L45" s="3">
        <f>'Veriler (KGF)'!L45+' Veriler (İGE)'!L45</f>
        <v>342805.85518756002</v>
      </c>
      <c r="M45" s="76">
        <v>4.17206395122924E-2</v>
      </c>
      <c r="N45" s="3">
        <f>'Veriler (KGF)'!N45+' Veriler (İGE)'!N45</f>
        <v>476340556577.82983</v>
      </c>
      <c r="O45" s="3">
        <f>'Veriler (KGF)'!O45+' Veriler (İGE)'!O45</f>
        <v>69858781490.100006</v>
      </c>
      <c r="P45" s="3">
        <f>'Veriler (KGF)'!P45+' Veriler (İGE)'!P45</f>
        <v>116702566656.17998</v>
      </c>
      <c r="Q45" s="3">
        <f>'Veriler (KGF)'!Q45+' Veriler (İGE)'!Q45</f>
        <v>38333714811.06002</v>
      </c>
      <c r="R45" s="3">
        <f>'Veriler (KGF)'!R45+' Veriler (İGE)'!R45</f>
        <v>118263253444.77</v>
      </c>
      <c r="S45" s="3">
        <f>'Veriler (KGF)'!S45+' Veriler (İGE)'!S45</f>
        <v>108192496301.16003</v>
      </c>
      <c r="T45" s="3">
        <f>'Veriler (KGF)'!T45+' Veriler (İGE)'!T45</f>
        <v>654767383771.48938</v>
      </c>
      <c r="U45" s="3">
        <f>'Veriler (KGF)'!U45+' Veriler (İGE)'!U45</f>
        <v>46468535763.679947</v>
      </c>
      <c r="V45" s="3">
        <f>'Veriler (KGF)'!V45+' Veriler (İGE)'!V45</f>
        <v>16569516918.530005</v>
      </c>
      <c r="W45" s="58">
        <v>34.486314775823097</v>
      </c>
      <c r="X45" s="3">
        <f>'Veriler (KGF)'!X45+' Veriler (İGE)'!X45</f>
        <v>624137900738.49963</v>
      </c>
      <c r="Y45" s="58">
        <v>31.825384777820208</v>
      </c>
      <c r="Z45" s="3">
        <f>'Veriler (KGF)'!Z45+' Veriler (İGE)'!Z45</f>
        <v>60528201878.140007</v>
      </c>
      <c r="AA45" s="58">
        <v>65.96291523335934</v>
      </c>
      <c r="AB45" s="3">
        <f>'Veriler (KGF)'!AB45+' Veriler (İGE)'!AB45</f>
        <v>1367738</v>
      </c>
    </row>
    <row r="46" spans="1:28" s="66" customFormat="1" ht="15.75" x14ac:dyDescent="0.25">
      <c r="A46" s="36">
        <v>45163</v>
      </c>
      <c r="B46" s="3">
        <f>'Veriler (KGF)'!B46+' Veriler (İGE)'!B46</f>
        <v>876534174653.70056</v>
      </c>
      <c r="C46" s="3">
        <f>'Veriler (KGF)'!C46+' Veriler (İGE)'!C46</f>
        <v>735219484017.56921</v>
      </c>
      <c r="D46" s="3">
        <f>'Veriler (KGF)'!D46+' Veriler (İGE)'!D46</f>
        <v>284301094515.43127</v>
      </c>
      <c r="E46" s="3">
        <f>'Veriler (KGF)'!E46+' Veriler (İGE)'!E46</f>
        <v>834893496091.70056</v>
      </c>
      <c r="F46" s="3">
        <f>'Veriler (KGF)'!F46+' Veriler (İGE)'!F46</f>
        <v>701723446491.51917</v>
      </c>
      <c r="G46" s="3">
        <f>'Veriler (KGF)'!G46+' Veriler (İGE)'!G46</f>
        <v>284112681916.75977</v>
      </c>
      <c r="H46" s="3">
        <f>'Veriler (KGF)'!H46+' Veriler (İGE)'!H46</f>
        <v>41640678562</v>
      </c>
      <c r="I46" s="3">
        <f>'Veriler (KGF)'!I46+' Veriler (İGE)'!I46</f>
        <v>33496037526.050003</v>
      </c>
      <c r="J46" s="3">
        <f>'Veriler (KGF)'!J46+' Veriler (İGE)'!J46</f>
        <v>188412598.6715</v>
      </c>
      <c r="K46" s="3">
        <v>8025550.8799999999</v>
      </c>
      <c r="L46" s="3">
        <f>'Veriler (KGF)'!L46+' Veriler (İGE)'!L46</f>
        <v>342943.04344144976</v>
      </c>
      <c r="M46" s="76">
        <v>4.2731402313587942E-2</v>
      </c>
      <c r="N46" s="3">
        <f>'Veriler (KGF)'!N46+' Veriler (İGE)'!N46</f>
        <v>476651595585.78992</v>
      </c>
      <c r="O46" s="3">
        <f>'Veriler (KGF)'!O46+' Veriler (İGE)'!O46</f>
        <v>69994407438.48999</v>
      </c>
      <c r="P46" s="3">
        <f>'Veriler (KGF)'!P46+' Veriler (İGE)'!P46</f>
        <v>116668586656.17998</v>
      </c>
      <c r="Q46" s="3">
        <f>'Veriler (KGF)'!Q46+' Veriler (İGE)'!Q46</f>
        <v>38408856811.06002</v>
      </c>
      <c r="R46" s="3">
        <f>'Veriler (KGF)'!R46+' Veriler (İGE)'!R46</f>
        <v>118502315673.29002</v>
      </c>
      <c r="S46" s="3">
        <f>'Veriler (KGF)'!S46+' Veriler (İGE)'!S46</f>
        <v>108403264249.55002</v>
      </c>
      <c r="T46" s="3">
        <f>'Veriler (KGF)'!T46+' Veriler (İGE)'!T46</f>
        <v>655247181479.49915</v>
      </c>
      <c r="U46" s="3">
        <f>'Veriler (KGF)'!U46+' Veriler (İGE)'!U46</f>
        <v>46476565012.019951</v>
      </c>
      <c r="V46" s="3">
        <f>'Veriler (KGF)'!V46+' Veriler (İGE)'!V46</f>
        <v>16569516918.530005</v>
      </c>
      <c r="W46" s="58">
        <v>34.491418726675491</v>
      </c>
      <c r="X46" s="3">
        <f>'Veriler (KGF)'!X46+' Veriler (İGE)'!X46</f>
        <v>624455859793.81958</v>
      </c>
      <c r="Y46" s="58">
        <v>31.819466665233289</v>
      </c>
      <c r="Z46" s="3">
        <f>'Veriler (KGF)'!Z46+' Veriler (İGE)'!Z46</f>
        <v>60698069779.170006</v>
      </c>
      <c r="AA46" s="58">
        <v>65.982653239607771</v>
      </c>
      <c r="AB46" s="3">
        <f>'Veriler (KGF)'!AB46+' Veriler (İGE)'!AB46</f>
        <v>1368017</v>
      </c>
    </row>
    <row r="47" spans="1:28" s="66" customFormat="1" ht="15.75" x14ac:dyDescent="0.25">
      <c r="A47" s="36">
        <v>45170</v>
      </c>
      <c r="B47" s="3">
        <f>'Veriler (KGF)'!B47+' Veriler (İGE)'!B47</f>
        <v>876782322548.59058</v>
      </c>
      <c r="C47" s="3">
        <f>'Veriler (KGF)'!C47+' Veriler (İGE)'!C47</f>
        <v>735422190008.08911</v>
      </c>
      <c r="D47" s="3">
        <f>'Veriler (KGF)'!D47+' Veriler (İGE)'!D47</f>
        <v>283465819146.94153</v>
      </c>
      <c r="E47" s="3">
        <f>'Veriler (KGF)'!E47+' Veriler (İGE)'!E47</f>
        <v>835141643986.59058</v>
      </c>
      <c r="F47" s="3">
        <f>'Veriler (KGF)'!F47+' Veriler (İGE)'!F47</f>
        <v>701926152482.03906</v>
      </c>
      <c r="G47" s="3">
        <f>'Veriler (KGF)'!G47+' Veriler (İGE)'!G47</f>
        <v>283277406548.27002</v>
      </c>
      <c r="H47" s="3">
        <f>'Veriler (KGF)'!H47+' Veriler (İGE)'!H47</f>
        <v>41640678562</v>
      </c>
      <c r="I47" s="3">
        <f>'Veriler (KGF)'!I47+' Veriler (İGE)'!I47</f>
        <v>33496037526.050003</v>
      </c>
      <c r="J47" s="3">
        <f>'Veriler (KGF)'!J47+' Veriler (İGE)'!J47</f>
        <v>188412598.6715</v>
      </c>
      <c r="K47" s="3">
        <v>8198013.2400000002</v>
      </c>
      <c r="L47" s="3">
        <f>'Veriler (KGF)'!L47+' Veriler (İGE)'!L47</f>
        <v>341965.93689665996</v>
      </c>
      <c r="M47" s="76">
        <v>4.1713269652716482E-2</v>
      </c>
      <c r="N47" s="3">
        <f>'Veriler (KGF)'!N47+' Veriler (İGE)'!N47</f>
        <v>476720183886.25995</v>
      </c>
      <c r="O47" s="3">
        <f>'Veriler (KGF)'!O47+' Veriler (İGE)'!O47</f>
        <v>70091625128.539993</v>
      </c>
      <c r="P47" s="3">
        <f>'Veriler (KGF)'!P47+' Veriler (İGE)'!P47</f>
        <v>116650035461.17998</v>
      </c>
      <c r="Q47" s="3">
        <f>'Veriler (KGF)'!Q47+' Veriler (İGE)'!Q47</f>
        <v>38464308006.06002</v>
      </c>
      <c r="R47" s="3">
        <f>'Veriler (KGF)'!R47+' Veriler (İGE)'!R47</f>
        <v>118675523538.29002</v>
      </c>
      <c r="S47" s="3">
        <f>'Veriler (KGF)'!S47+' Veriler (İGE)'!S47</f>
        <v>108555933134.60002</v>
      </c>
      <c r="T47" s="3">
        <f>'Veriler (KGF)'!T47+' Veriler (İGE)'!T47</f>
        <v>655446763294.81909</v>
      </c>
      <c r="U47" s="3">
        <f>'Veriler (KGF)'!U47+' Veriler (İGE)'!U47</f>
        <v>46480564187.219948</v>
      </c>
      <c r="V47" s="3">
        <f>'Veriler (KGF)'!V47+' Veriler (İGE)'!V47</f>
        <v>16569516918.530005</v>
      </c>
      <c r="W47" s="58">
        <v>34.491418726675491</v>
      </c>
      <c r="X47" s="3">
        <f>'Veriler (KGF)'!X47+' Veriler (İGE)'!X47</f>
        <v>624624645430.3396</v>
      </c>
      <c r="Y47" s="58">
        <v>31.817134315595315</v>
      </c>
      <c r="Z47" s="3">
        <f>'Veriler (KGF)'!Z47+' Veriler (İGE)'!Z47</f>
        <v>60731990133.170006</v>
      </c>
      <c r="AA47" s="58">
        <v>65.983125112638618</v>
      </c>
      <c r="AB47" s="3">
        <f>'Veriler (KGF)'!AB47+' Veriler (İGE)'!AB47</f>
        <v>1368132</v>
      </c>
    </row>
    <row r="48" spans="1:28" s="66" customFormat="1" ht="15.75" x14ac:dyDescent="0.25">
      <c r="A48" s="36">
        <v>45177</v>
      </c>
      <c r="B48" s="3">
        <f>'Veriler (KGF)'!B48+' Veriler (İGE)'!B48</f>
        <v>877213517856.45056</v>
      </c>
      <c r="C48" s="3">
        <f>'Veriler (KGF)'!C48+' Veriler (İGE)'!C48</f>
        <v>735777136012.52917</v>
      </c>
      <c r="D48" s="3">
        <f>'Veriler (KGF)'!D48+' Veriler (İGE)'!D48</f>
        <v>282956955657.33191</v>
      </c>
      <c r="E48" s="3">
        <f>'Veriler (KGF)'!E48+' Veriler (İGE)'!E48</f>
        <v>835572839294.45056</v>
      </c>
      <c r="F48" s="3">
        <f>'Veriler (KGF)'!F48+' Veriler (İGE)'!F48</f>
        <v>702281098486.47913</v>
      </c>
      <c r="G48" s="3">
        <f>'Veriler (KGF)'!G48+' Veriler (İGE)'!G48</f>
        <v>282768543058.6604</v>
      </c>
      <c r="H48" s="3">
        <f>'Veriler (KGF)'!H48+' Veriler (İGE)'!H48</f>
        <v>41640678562</v>
      </c>
      <c r="I48" s="3">
        <f>'Veriler (KGF)'!I48+' Veriler (İGE)'!I48</f>
        <v>33496037526.050003</v>
      </c>
      <c r="J48" s="3">
        <f>'Veriler (KGF)'!J48+' Veriler (İGE)'!J48</f>
        <v>188412598.6715</v>
      </c>
      <c r="K48" s="3">
        <v>8233759.3700000001</v>
      </c>
      <c r="L48" s="3">
        <f>'Veriler (KGF)'!L48+' Veriler (İGE)'!L48</f>
        <v>341386.74150852015</v>
      </c>
      <c r="M48" s="76">
        <v>4.1461831244713691E-2</v>
      </c>
      <c r="N48" s="3">
        <f>'Veriler (KGF)'!N48+' Veriler (İGE)'!N48</f>
        <v>477019963273.54999</v>
      </c>
      <c r="O48" s="3">
        <f>'Veriler (KGF)'!O48+' Veriler (İGE)'!O48</f>
        <v>70102712382.389999</v>
      </c>
      <c r="P48" s="3">
        <f>'Veriler (KGF)'!P48+' Veriler (İGE)'!P48</f>
        <v>116634030619.47998</v>
      </c>
      <c r="Q48" s="3">
        <f>'Veriler (KGF)'!Q48+' Veriler (İGE)'!Q48</f>
        <v>38524392211.06002</v>
      </c>
      <c r="R48" s="3">
        <f>'Veriler (KGF)'!R48+' Veriler (İGE)'!R48</f>
        <v>118758516644.29002</v>
      </c>
      <c r="S48" s="3">
        <f>'Veriler (KGF)'!S48+' Veriler (İGE)'!S48</f>
        <v>108627104593.45003</v>
      </c>
      <c r="T48" s="3">
        <f>'Veriler (KGF)'!T48+' Veriler (İGE)'!T48</f>
        <v>655801709299.25916</v>
      </c>
      <c r="U48" s="3">
        <f>'Veriler (KGF)'!U48+' Veriler (İGE)'!U48</f>
        <v>46480564187.219955</v>
      </c>
      <c r="V48" s="3">
        <f>'Veriler (KGF)'!V48+' Veriler (İGE)'!V48</f>
        <v>16569516918.530006</v>
      </c>
      <c r="W48" s="58">
        <v>34.494459302646874</v>
      </c>
      <c r="X48" s="3">
        <f>'Veriler (KGF)'!X48+' Veriler (İGE)'!X48</f>
        <v>624881046195.69958</v>
      </c>
      <c r="Y48" s="58">
        <v>31.813614348612539</v>
      </c>
      <c r="Z48" s="3">
        <f>'Veriler (KGF)'!Z48+' Veriler (İGE)'!Z48</f>
        <v>60830535372.25</v>
      </c>
      <c r="AA48" s="58">
        <v>65.955176010202706</v>
      </c>
      <c r="AB48" s="3">
        <f>'Veriler (KGF)'!AB48+' Veriler (İGE)'!AB48</f>
        <v>1368317</v>
      </c>
    </row>
    <row r="49" spans="1:28" s="66" customFormat="1" ht="16.5" customHeight="1" x14ac:dyDescent="0.25">
      <c r="A49" s="36">
        <v>45184</v>
      </c>
      <c r="B49" s="3">
        <f>'Veriler (KGF)'!B49+' Veriler (İGE)'!B49</f>
        <v>877673743467.17065</v>
      </c>
      <c r="C49" s="3">
        <f>'Veriler (KGF)'!C49+' Veriler (İGE)'!C49</f>
        <v>736162229560.66943</v>
      </c>
      <c r="D49" s="3">
        <f>'Veriler (KGF)'!D49+' Veriler (İGE)'!D49</f>
        <v>281478465384.6745</v>
      </c>
      <c r="E49" s="3">
        <f>'Veriler (KGF)'!E49+' Veriler (İGE)'!E49</f>
        <v>836033064905.17065</v>
      </c>
      <c r="F49" s="3">
        <f>'Veriler (KGF)'!F49+' Veriler (İGE)'!F49</f>
        <v>702666192034.61938</v>
      </c>
      <c r="G49" s="3">
        <f>'Veriler (KGF)'!G49+' Veriler (İGE)'!G49</f>
        <v>281336519118.02002</v>
      </c>
      <c r="H49" s="3">
        <f>'Veriler (KGF)'!H49+' Veriler (İGE)'!H49</f>
        <v>41640678562</v>
      </c>
      <c r="I49" s="3">
        <f>'Veriler (KGF)'!I49+' Veriler (İGE)'!I49</f>
        <v>33496037526.050003</v>
      </c>
      <c r="J49" s="3">
        <f>'Veriler (KGF)'!J49+' Veriler (İGE)'!J49</f>
        <v>141946266.65449998</v>
      </c>
      <c r="K49" s="3">
        <v>8278846.0499999998</v>
      </c>
      <c r="L49" s="3">
        <f>'Veriler (KGF)'!L49+' Veriler (İGE)'!L49</f>
        <v>339635.68937454087</v>
      </c>
      <c r="M49" s="76">
        <v>4.1024520485501828E-2</v>
      </c>
      <c r="N49" s="3">
        <f>'Veriler (KGF)'!N49+' Veriler (İGE)'!N49</f>
        <v>477515922386.28998</v>
      </c>
      <c r="O49" s="3">
        <f>'Veriler (KGF)'!O49+' Veriler (İGE)'!O49</f>
        <v>69973684960.080002</v>
      </c>
      <c r="P49" s="3">
        <f>'Veriler (KGF)'!P49+' Veriler (İGE)'!P49</f>
        <v>116588010705.73999</v>
      </c>
      <c r="Q49" s="3">
        <f>'Veriler (KGF)'!Q49+' Veriler (İGE)'!Q49</f>
        <v>38588573982.510017</v>
      </c>
      <c r="R49" s="3">
        <f>'Veriler (KGF)'!R49+' Veriler (İGE)'!R49</f>
        <v>118688740770.98003</v>
      </c>
      <c r="S49" s="3">
        <f>'Veriler (KGF)'!S49+' Veriler (İGE)'!S49</f>
        <v>108562258942.59004</v>
      </c>
      <c r="T49" s="3">
        <f>'Veriler (KGF)'!T49+' Veriler (İGE)'!T49</f>
        <v>656188302847.39929</v>
      </c>
      <c r="U49" s="3">
        <f>'Veriler (KGF)'!U49+' Veriler (İGE)'!U49</f>
        <v>46480564187.219955</v>
      </c>
      <c r="V49" s="3">
        <f>'Veriler (KGF)'!V49+' Veriler (İGE)'!V49</f>
        <v>16569516918.530003</v>
      </c>
      <c r="W49" s="58">
        <v>34.507166082176724</v>
      </c>
      <c r="X49" s="3">
        <f>'Veriler (KGF)'!X49+' Veriler (İGE)'!X49</f>
        <v>625164789629.83972</v>
      </c>
      <c r="Y49" s="58">
        <v>31.809079305421115</v>
      </c>
      <c r="Z49" s="3">
        <f>'Veriler (KGF)'!Z49+' Veriler (İGE)'!Z49</f>
        <v>60931885486.25</v>
      </c>
      <c r="AA49" s="58">
        <v>65.933797123054731</v>
      </c>
      <c r="AB49" s="3">
        <f>'Veriler (KGF)'!AB49+' Veriler (İGE)'!AB49</f>
        <v>1368510</v>
      </c>
    </row>
    <row r="50" spans="1:28" s="66" customFormat="1" ht="15.75" x14ac:dyDescent="0.25">
      <c r="A50" s="36">
        <v>45191</v>
      </c>
      <c r="B50" s="3">
        <f>'Veriler (KGF)'!B50+' Veriler (İGE)'!B50</f>
        <v>878544487933.65063</v>
      </c>
      <c r="C50" s="3">
        <f>'Veriler (KGF)'!C50+' Veriler (İGE)'!C50</f>
        <v>736891551162.85938</v>
      </c>
      <c r="D50" s="3">
        <f>'Veriler (KGF)'!D50+' Veriler (İGE)'!D50</f>
        <v>280868032912.02454</v>
      </c>
      <c r="E50" s="3">
        <f>'Veriler (KGF)'!E50+' Veriler (İGE)'!E50</f>
        <v>836903809371.65063</v>
      </c>
      <c r="F50" s="3">
        <f>'Veriler (KGF)'!F50+' Veriler (İGE)'!F50</f>
        <v>703395513636.80933</v>
      </c>
      <c r="G50" s="3">
        <f>'Veriler (KGF)'!G50+' Veriler (İGE)'!G50</f>
        <v>280726086645.37006</v>
      </c>
      <c r="H50" s="3">
        <f>'Veriler (KGF)'!H50+' Veriler (İGE)'!H50</f>
        <v>41640678562</v>
      </c>
      <c r="I50" s="3">
        <f>'Veriler (KGF)'!I50+' Veriler (İGE)'!I50</f>
        <v>33496037526.050003</v>
      </c>
      <c r="J50" s="3">
        <f>'Veriler (KGF)'!J50+' Veriler (İGE)'!J50</f>
        <v>141946266.65449998</v>
      </c>
      <c r="K50" s="3">
        <v>8336737.7300000004</v>
      </c>
      <c r="L50" s="3">
        <f>'Veriler (KGF)'!L50+' Veriler (İGE)'!L50</f>
        <v>338829.64589405042</v>
      </c>
      <c r="M50" s="76">
        <v>4.064295373893817E-2</v>
      </c>
      <c r="N50" s="3">
        <f>'Veriler (KGF)'!N50+' Veriler (İGE)'!N50</f>
        <v>477631402294.58002</v>
      </c>
      <c r="O50" s="3">
        <f>'Veriler (KGF)'!O50+' Veriler (İGE)'!O50</f>
        <v>70472465372.910034</v>
      </c>
      <c r="P50" s="3">
        <f>'Veriler (KGF)'!P50+' Veriler (İGE)'!P50</f>
        <v>117003363784.87997</v>
      </c>
      <c r="Q50" s="3">
        <f>'Veriler (KGF)'!Q50+' Veriler (İGE)'!Q50</f>
        <v>38288282184.440018</v>
      </c>
      <c r="R50" s="3">
        <f>'Veriler (KGF)'!R50+' Veriler (İGE)'!R50</f>
        <v>118939972879.46004</v>
      </c>
      <c r="S50" s="3">
        <f>'Veriler (KGF)'!S50+' Veriler (İGE)'!S50</f>
        <v>108760747557.35007</v>
      </c>
      <c r="T50" s="3">
        <f>'Veriler (KGF)'!T50+' Veriler (İGE)'!T50</f>
        <v>656942577999.58923</v>
      </c>
      <c r="U50" s="3">
        <f>'Veriler (KGF)'!U50+' Veriler (İGE)'!U50</f>
        <v>46480564187.219955</v>
      </c>
      <c r="V50" s="3">
        <f>'Veriler (KGF)'!V50+' Veriler (İGE)'!V50</f>
        <v>16569516918.530005</v>
      </c>
      <c r="W50" s="58">
        <v>34.513292898637296</v>
      </c>
      <c r="X50" s="3">
        <f>'Veriler (KGF)'!X50+' Veriler (İGE)'!X50</f>
        <v>625669662526.32959</v>
      </c>
      <c r="Y50" s="58">
        <v>31.803971667150222</v>
      </c>
      <c r="Z50" s="3">
        <f>'Veriler (KGF)'!Z50+' Veriler (İGE)'!Z50</f>
        <v>61156334191.949997</v>
      </c>
      <c r="AA50" s="58">
        <v>66.00521065986247</v>
      </c>
      <c r="AB50" s="3">
        <f>'Veriler (KGF)'!AB50+' Veriler (İGE)'!AB50</f>
        <v>1368796</v>
      </c>
    </row>
    <row r="51" spans="1:28" s="66" customFormat="1" ht="15.75" x14ac:dyDescent="0.25">
      <c r="A51" s="36">
        <v>45198</v>
      </c>
      <c r="B51" s="3">
        <f>'Veriler (KGF)'!B51+' Veriler (İGE)'!B51</f>
        <v>879462233580.83057</v>
      </c>
      <c r="C51" s="3">
        <f>'Veriler (KGF)'!C51+' Veriler (İGE)'!C51</f>
        <v>737653488781.90906</v>
      </c>
      <c r="D51" s="3">
        <f>'Veriler (KGF)'!D51+' Veriler (İGE)'!D51</f>
        <v>280991856425.46423</v>
      </c>
      <c r="E51" s="3">
        <f>'Veriler (KGF)'!E51+' Veriler (İGE)'!E51</f>
        <v>837821555018.83057</v>
      </c>
      <c r="F51" s="3">
        <f>'Veriler (KGF)'!F51+' Veriler (İGE)'!F51</f>
        <v>704157451255.85901</v>
      </c>
      <c r="G51" s="3">
        <f>'Veriler (KGF)'!G51+' Veriler (İGE)'!G51</f>
        <v>280849910158.80975</v>
      </c>
      <c r="H51" s="3">
        <f>'Veriler (KGF)'!H51+' Veriler (İGE)'!H51</f>
        <v>41640678562</v>
      </c>
      <c r="I51" s="3">
        <f>'Veriler (KGF)'!I51+' Veriler (İGE)'!I51</f>
        <v>33496037526.050003</v>
      </c>
      <c r="J51" s="3">
        <f>'Veriler (KGF)'!J51+' Veriler (İGE)'!J51</f>
        <v>141946266.65449998</v>
      </c>
      <c r="K51" s="3">
        <v>8402416.0800000001</v>
      </c>
      <c r="L51" s="3">
        <f>'Veriler (KGF)'!L51+' Veriler (İGE)'!L51</f>
        <v>338913.39133129996</v>
      </c>
      <c r="M51" s="76">
        <v>4.0335230736550237E-2</v>
      </c>
      <c r="N51" s="3">
        <f>'Veriler (KGF)'!N51+' Veriler (İGE)'!N51</f>
        <v>478075814361.71997</v>
      </c>
      <c r="O51" s="3">
        <f>'Veriler (KGF)'!O51+' Veriler (İGE)'!O51</f>
        <v>70553393685.070038</v>
      </c>
      <c r="P51" s="3">
        <f>'Veriler (KGF)'!P51+' Veriler (İGE)'!P51</f>
        <v>116791160578.00996</v>
      </c>
      <c r="Q51" s="3">
        <f>'Veriler (KGF)'!Q51+' Veriler (İGE)'!Q51</f>
        <v>38737082631.06002</v>
      </c>
      <c r="R51" s="3">
        <f>'Veriler (KGF)'!R51+' Veriler (İGE)'!R51</f>
        <v>119550932145.10004</v>
      </c>
      <c r="S51" s="3">
        <f>'Veriler (KGF)'!S51+' Veriler (İGE)'!S51</f>
        <v>109290476316.13007</v>
      </c>
      <c r="T51" s="3">
        <f>'Veriler (KGF)'!T51+' Veriler (İGE)'!T51</f>
        <v>657676283341.99915</v>
      </c>
      <c r="U51" s="3">
        <f>'Veriler (KGF)'!U51+' Veriler (İGE)'!U51</f>
        <v>46523891213.859955</v>
      </c>
      <c r="V51" s="3">
        <f>'Veriler (KGF)'!V51+' Veriler (İGE)'!V51</f>
        <v>16569516918.530005</v>
      </c>
      <c r="W51" s="58">
        <v>34.516358309220443</v>
      </c>
      <c r="X51" s="3">
        <f>'Veriler (KGF)'!X51+' Veriler (İGE)'!X51</f>
        <v>626162702019.72961</v>
      </c>
      <c r="Y51" s="58">
        <v>31.80040534907512</v>
      </c>
      <c r="Z51" s="3">
        <f>'Veriler (KGF)'!Z51+' Veriler (İGE)'!Z51</f>
        <v>61425232317.599998</v>
      </c>
      <c r="AA51" s="58">
        <v>66.070031020287701</v>
      </c>
      <c r="AB51" s="3">
        <f>'Veriler (KGF)'!AB51+' Veriler (İGE)'!AB51</f>
        <v>1369067</v>
      </c>
    </row>
    <row r="52" spans="1:28" s="66" customFormat="1" ht="15.75" x14ac:dyDescent="0.25">
      <c r="A52" s="36">
        <v>45205</v>
      </c>
      <c r="B52" s="3">
        <f>'Veriler (KGF)'!B52+' Veriler (İGE)'!B52</f>
        <v>880261654405.96069</v>
      </c>
      <c r="C52" s="3">
        <f>'Veriler (KGF)'!C52+' Veriler (İGE)'!C52</f>
        <v>738311848185.10925</v>
      </c>
      <c r="D52" s="3">
        <f>'Veriler (KGF)'!D52+' Veriler (İGE)'!D52</f>
        <v>280288392160.284</v>
      </c>
      <c r="E52" s="3">
        <f>'Veriler (KGF)'!E52+' Veriler (İGE)'!E52</f>
        <v>838620975843.96069</v>
      </c>
      <c r="F52" s="3">
        <f>'Veriler (KGF)'!F52+' Veriler (İGE)'!F52</f>
        <v>704815810659.0592</v>
      </c>
      <c r="G52" s="3">
        <f>'Veriler (KGF)'!G52+' Veriler (İGE)'!G52</f>
        <v>280146445893.62952</v>
      </c>
      <c r="H52" s="3">
        <f>'Veriler (KGF)'!H52+' Veriler (İGE)'!H52</f>
        <v>41640678562</v>
      </c>
      <c r="I52" s="3">
        <f>'Veriler (KGF)'!I52+' Veriler (İGE)'!I52</f>
        <v>33496037526.050003</v>
      </c>
      <c r="J52" s="3">
        <f>'Veriler (KGF)'!J52+' Veriler (İGE)'!J52</f>
        <v>141946266.65449998</v>
      </c>
      <c r="K52" s="3">
        <v>8401880.0199999996</v>
      </c>
      <c r="L52" s="3">
        <f>'Veriler (KGF)'!L52+' Veriler (İGE)'!L52</f>
        <v>337970.27231616003</v>
      </c>
      <c r="M52" s="76">
        <v>4.0225553270416735E-2</v>
      </c>
      <c r="N52" s="3">
        <f>'Veriler (KGF)'!N52+' Veriler (İGE)'!N52</f>
        <v>478834951161.85974</v>
      </c>
      <c r="O52" s="3">
        <f>'Veriler (KGF)'!O52+' Veriler (İGE)'!O52</f>
        <v>70253497517.850021</v>
      </c>
      <c r="P52" s="3">
        <f>'Veriler (KGF)'!P52+' Veriler (İGE)'!P52</f>
        <v>117886940636.91997</v>
      </c>
      <c r="Q52" s="3">
        <f>'Veriler (KGF)'!Q52+' Veriler (İGE)'!Q52</f>
        <v>37840421342.430023</v>
      </c>
      <c r="R52" s="3">
        <f>'Veriler (KGF)'!R52+' Veriler (İGE)'!R52</f>
        <v>118239473512.97002</v>
      </c>
      <c r="S52" s="3">
        <f>'Veriler (KGF)'!S52+' Veriler (İGE)'!S52</f>
        <v>108093918860.28006</v>
      </c>
      <c r="T52" s="3">
        <f>'Veriler (KGF)'!T52+' Veriler (İGE)'!T52</f>
        <v>658355342745.19922</v>
      </c>
      <c r="U52" s="3">
        <f>'Veriler (KGF)'!U52+' Veriler (İGE)'!U52</f>
        <v>46523891213.859955</v>
      </c>
      <c r="V52" s="3">
        <f>'Veriler (KGF)'!V52+' Veriler (İGE)'!V52</f>
        <v>16569516918.530005</v>
      </c>
      <c r="W52" s="58">
        <v>34.516619028951823</v>
      </c>
      <c r="X52" s="3">
        <f>'Veriler (KGF)'!X52+' Veriler (İGE)'!X52</f>
        <v>626604553881.77954</v>
      </c>
      <c r="Y52" s="58">
        <v>31.796864054163741</v>
      </c>
      <c r="Z52" s="3">
        <f>'Veriler (KGF)'!Z52+' Veriler (İGE)'!Z52</f>
        <v>61641739858.749985</v>
      </c>
      <c r="AA52" s="58">
        <v>66.115365467293515</v>
      </c>
      <c r="AB52" s="3">
        <f>'Veriler (KGF)'!AB52+' Veriler (İGE)'!AB52</f>
        <v>1369288</v>
      </c>
    </row>
    <row r="53" spans="1:28" s="66" customFormat="1" ht="15.75" x14ac:dyDescent="0.25">
      <c r="A53" s="36">
        <v>45212</v>
      </c>
      <c r="B53" s="3">
        <f>'Veriler (KGF)'!B53+' Veriler (İGE)'!B53</f>
        <v>880873105899.0708</v>
      </c>
      <c r="C53" s="3">
        <f>'Veriler (KGF)'!C53+' Veriler (İGE)'!C53</f>
        <v>738824768301.24927</v>
      </c>
      <c r="D53" s="3">
        <f>'Veriler (KGF)'!D53+' Veriler (İGE)'!D53</f>
        <v>279088215921.55774</v>
      </c>
      <c r="E53" s="3">
        <f>'Veriler (KGF)'!E53+' Veriler (İGE)'!E53</f>
        <v>839232427337.0708</v>
      </c>
      <c r="F53" s="3">
        <f>'Veriler (KGF)'!F53+' Veriler (İGE)'!F53</f>
        <v>705328730775.19922</v>
      </c>
      <c r="G53" s="3">
        <f>'Veriler (KGF)'!G53+' Veriler (İGE)'!G53</f>
        <v>278984465001.40973</v>
      </c>
      <c r="H53" s="3">
        <f>'Veriler (KGF)'!H53+' Veriler (İGE)'!H53</f>
        <v>41640678562</v>
      </c>
      <c r="I53" s="3">
        <f>'Veriler (KGF)'!I53+' Veriler (İGE)'!I53</f>
        <v>33496037526.050003</v>
      </c>
      <c r="J53" s="3">
        <f>'Veriler (KGF)'!J53+' Veriler (İGE)'!J53</f>
        <v>103750920.14800002</v>
      </c>
      <c r="K53" s="3">
        <v>8449156.7300000004</v>
      </c>
      <c r="L53" s="3">
        <f>'Veriler (KGF)'!L53+' Veriler (İGE)'!L53</f>
        <v>336299.03201243037</v>
      </c>
      <c r="M53" s="76">
        <v>3.9802674131768689E-2</v>
      </c>
      <c r="N53" s="3">
        <f>'Veriler (KGF)'!N53+' Veriler (İGE)'!N53</f>
        <v>478459853137.09979</v>
      </c>
      <c r="O53" s="3">
        <f>'Veriler (KGF)'!O53+' Veriler (İGE)'!O53</f>
        <v>71115868211.650009</v>
      </c>
      <c r="P53" s="3">
        <f>'Veriler (KGF)'!P53+' Veriler (İGE)'!P53</f>
        <v>117285407195.38997</v>
      </c>
      <c r="Q53" s="3">
        <f>'Veriler (KGF)'!Q53+' Veriler (İGE)'!Q53</f>
        <v>38467602231.06002</v>
      </c>
      <c r="R53" s="3">
        <f>'Veriler (KGF)'!R53+' Veriler (İGE)'!R53</f>
        <v>119916903458.07004</v>
      </c>
      <c r="S53" s="3">
        <f>'Veriler (KGF)'!S53+' Veriler (İGE)'!S53</f>
        <v>109583470442.71004</v>
      </c>
      <c r="T53" s="3">
        <f>'Veriler (KGF)'!T53+' Veriler (İGE)'!T53</f>
        <v>658909757331.33911</v>
      </c>
      <c r="U53" s="3">
        <f>'Veriler (KGF)'!U53+' Veriler (İGE)'!U53</f>
        <v>46523891213.859955</v>
      </c>
      <c r="V53" s="3">
        <f>'Veriler (KGF)'!V53+' Veriler (İGE)'!V53</f>
        <v>16569516918.530006</v>
      </c>
      <c r="W53" s="58">
        <v>34.519054575717114</v>
      </c>
      <c r="X53" s="3">
        <f>'Veriler (KGF)'!X53+' Veriler (İGE)'!X53</f>
        <v>627061253697.24951</v>
      </c>
      <c r="Y53" s="58">
        <v>31.794093163863227</v>
      </c>
      <c r="Z53" s="3">
        <f>'Veriler (KGF)'!Z53+' Veriler (İGE)'!Z53</f>
        <v>61697960159.419991</v>
      </c>
      <c r="AA53" s="58">
        <v>66.116652452839176</v>
      </c>
      <c r="AB53" s="3">
        <f>'Veriler (KGF)'!AB53+' Veriler (İGE)'!AB53</f>
        <v>1369493</v>
      </c>
    </row>
    <row r="54" spans="1:28" s="66" customFormat="1" ht="15.75" x14ac:dyDescent="0.25">
      <c r="A54" s="36">
        <v>45219</v>
      </c>
      <c r="B54" s="3">
        <f>'Veriler (KGF)'!B54+' Veriler (İGE)'!B54</f>
        <v>881481387342.87097</v>
      </c>
      <c r="C54" s="3">
        <f>'Veriler (KGF)'!C54+' Veriler (İGE)'!C54</f>
        <v>739338550227.5293</v>
      </c>
      <c r="D54" s="3">
        <f>'Veriler (KGF)'!D54+' Veriler (İGE)'!D54</f>
        <v>278630959255.80804</v>
      </c>
      <c r="E54" s="3">
        <f>'Veriler (KGF)'!E54+' Veriler (İGE)'!E54</f>
        <v>839840708780.87097</v>
      </c>
      <c r="F54" s="3">
        <f>'Veriler (KGF)'!F54+' Veriler (İGE)'!F54</f>
        <v>705842512701.47925</v>
      </c>
      <c r="G54" s="3">
        <f>'Veriler (KGF)'!G54+' Veriler (İGE)'!G54</f>
        <v>278527208335.66003</v>
      </c>
      <c r="H54" s="3">
        <f>'Veriler (KGF)'!H54+' Veriler (İGE)'!H54</f>
        <v>41640678562</v>
      </c>
      <c r="I54" s="3">
        <f>'Veriler (KGF)'!I54+' Veriler (İGE)'!I54</f>
        <v>33496037526.050003</v>
      </c>
      <c r="J54" s="3">
        <f>'Veriler (KGF)'!J54+' Veriler (İGE)'!J54</f>
        <v>103750920.14800002</v>
      </c>
      <c r="K54" s="3">
        <v>8517401.6199999992</v>
      </c>
      <c r="L54" s="3">
        <f>'Veriler (KGF)'!L54+' Veriler (İGE)'!L54</f>
        <v>335407.54704822117</v>
      </c>
      <c r="M54" s="76">
        <v>3.9379092593290345E-2</v>
      </c>
      <c r="N54" s="3">
        <f>'Veriler (KGF)'!N54+' Veriler (İGE)'!N54</f>
        <v>478583115802.9599</v>
      </c>
      <c r="O54" s="3">
        <f>'Veriler (KGF)'!O54+' Veriler (İGE)'!O54</f>
        <v>71483115057.840012</v>
      </c>
      <c r="P54" s="3">
        <f>'Veriler (KGF)'!P54+' Veriler (İGE)'!P54</f>
        <v>117181842494.51994</v>
      </c>
      <c r="Q54" s="3">
        <f>'Veriler (KGF)'!Q54+' Veriler (İGE)'!Q54</f>
        <v>38594439346.160019</v>
      </c>
      <c r="R54" s="3">
        <f>'Veriler (KGF)'!R54+' Veriler (İGE)'!R54</f>
        <v>120486297434.56001</v>
      </c>
      <c r="S54" s="3">
        <f>'Veriler (KGF)'!S54+' Veriler (İGE)'!S54</f>
        <v>110077554404.00005</v>
      </c>
      <c r="T54" s="3">
        <f>'Veriler (KGF)'!T54+' Veriler (İGE)'!T54</f>
        <v>659453279201.71924</v>
      </c>
      <c r="U54" s="3">
        <f>'Veriler (KGF)'!U54+' Veriler (İGE)'!U54</f>
        <v>46531934347.399948</v>
      </c>
      <c r="V54" s="3">
        <f>'Veriler (KGF)'!V54+' Veriler (İGE)'!V54</f>
        <v>16569516918.530005</v>
      </c>
      <c r="W54" s="58">
        <v>34.51944203420679</v>
      </c>
      <c r="X54" s="3">
        <f>'Veriler (KGF)'!X54+' Veriler (İGE)'!X54</f>
        <v>627501449081.92944</v>
      </c>
      <c r="Y54" s="58">
        <v>31.79097846077417</v>
      </c>
      <c r="Z54" s="3">
        <f>'Veriler (KGF)'!Z54+' Veriler (İGE)'!Z54</f>
        <v>61771546701.019989</v>
      </c>
      <c r="AA54" s="58">
        <v>66.10039736683602</v>
      </c>
      <c r="AB54" s="3">
        <f>'Veriler (KGF)'!AB54+' Veriler (İGE)'!AB54</f>
        <v>1369694</v>
      </c>
    </row>
    <row r="55" spans="1:28" s="66" customFormat="1" ht="15.75" x14ac:dyDescent="0.25">
      <c r="A55" s="36">
        <v>45226</v>
      </c>
      <c r="B55" s="3">
        <f>'Veriler (KGF)'!B55+' Veriler (İGE)'!B55</f>
        <v>882253253294.1106</v>
      </c>
      <c r="C55" s="3">
        <f>'Veriler (KGF)'!C55+' Veriler (İGE)'!C55</f>
        <v>739987405014.59912</v>
      </c>
      <c r="D55" s="3">
        <f>'Veriler (KGF)'!D55+' Veriler (İGE)'!D55</f>
        <v>278772323761.62775</v>
      </c>
      <c r="E55" s="3">
        <f>'Veriler (KGF)'!E55+' Veriler (İGE)'!E55</f>
        <v>840612574732.1106</v>
      </c>
      <c r="F55" s="3">
        <f>'Veriler (KGF)'!F55+' Veriler (İGE)'!F55</f>
        <v>706491367488.54907</v>
      </c>
      <c r="G55" s="3">
        <f>'Veriler (KGF)'!G55+' Veriler (İGE)'!G55</f>
        <v>278668572841.47974</v>
      </c>
      <c r="H55" s="3">
        <f>'Veriler (KGF)'!H55+' Veriler (İGE)'!H55</f>
        <v>41640678562</v>
      </c>
      <c r="I55" s="3">
        <f>'Veriler (KGF)'!I55+' Veriler (İGE)'!I55</f>
        <v>33496037526.050003</v>
      </c>
      <c r="J55" s="3">
        <f>'Veriler (KGF)'!J55+' Veriler (İGE)'!J55</f>
        <v>103750920.14800002</v>
      </c>
      <c r="K55" s="3">
        <v>8603191.1600000001</v>
      </c>
      <c r="L55" s="3">
        <f>'Veriler (KGF)'!L55+' Veriler (İGE)'!L55</f>
        <v>335278.9621452202</v>
      </c>
      <c r="M55" s="76">
        <v>3.8971464879692407E-2</v>
      </c>
      <c r="N55" s="3">
        <f>'Veriler (KGF)'!N55+' Veriler (İGE)'!N55</f>
        <v>479420253093.54993</v>
      </c>
      <c r="O55" s="3">
        <f>'Veriler (KGF)'!O55+' Veriler (İGE)'!O55</f>
        <v>71188033652.240021</v>
      </c>
      <c r="P55" s="3">
        <f>'Veriler (KGF)'!P55+' Veriler (İGE)'!P55</f>
        <v>117731612266.60992</v>
      </c>
      <c r="Q55" s="3">
        <f>'Veriler (KGF)'!Q55+' Veriler (İGE)'!Q55</f>
        <v>38151468476.150017</v>
      </c>
      <c r="R55" s="3">
        <f>'Veriler (KGF)'!R55+' Veriler (İGE)'!R55</f>
        <v>119649927256.88004</v>
      </c>
      <c r="S55" s="3">
        <f>'Veriler (KGF)'!S55+' Veriler (İGE)'!S55</f>
        <v>109339502128.39006</v>
      </c>
      <c r="T55" s="3">
        <f>'Veriler (KGF)'!T55+' Veriler (İGE)'!T55</f>
        <v>660144679355.32898</v>
      </c>
      <c r="U55" s="3">
        <f>'Veriler (KGF)'!U55+' Veriler (İGE)'!U55</f>
        <v>46531934347.399948</v>
      </c>
      <c r="V55" s="3">
        <f>'Veriler (KGF)'!V55+' Veriler (İGE)'!V55</f>
        <v>16569516918.530005</v>
      </c>
      <c r="W55" s="58">
        <v>34.520345572920299</v>
      </c>
      <c r="X55" s="3">
        <f>'Veriler (KGF)'!X55+' Veriler (İGE)'!X55</f>
        <v>628008570096.91943</v>
      </c>
      <c r="Y55" s="58">
        <v>31.787815486390112</v>
      </c>
      <c r="Z55" s="3">
        <f>'Veriler (KGF)'!Z55+' Veriler (İGE)'!Z55</f>
        <v>61913280473.099998</v>
      </c>
      <c r="AA55" s="58">
        <v>66.145421358540375</v>
      </c>
      <c r="AB55" s="3">
        <f>'Veriler (KGF)'!AB55+' Veriler (İGE)'!AB55</f>
        <v>1369934</v>
      </c>
    </row>
    <row r="56" spans="1:28" s="66" customFormat="1" ht="15.75" x14ac:dyDescent="0.25">
      <c r="A56" s="36">
        <v>45233</v>
      </c>
      <c r="B56" s="3">
        <f>'Veriler (KGF)'!B56+' Veriler (İGE)'!B56</f>
        <v>883011389202.21082</v>
      </c>
      <c r="C56" s="3">
        <f>'Veriler (KGF)'!C56+' Veriler (İGE)'!C56</f>
        <v>740614314074.4292</v>
      </c>
      <c r="D56" s="3">
        <f>'Veriler (KGF)'!D56+' Veriler (İGE)'!D56</f>
        <v>279128899070.9577</v>
      </c>
      <c r="E56" s="3">
        <f>'Veriler (KGF)'!E56+' Veriler (İGE)'!E56</f>
        <v>841370710640.21082</v>
      </c>
      <c r="F56" s="3">
        <f>'Veriler (KGF)'!F56+' Veriler (İGE)'!F56</f>
        <v>707118276548.37915</v>
      </c>
      <c r="G56" s="3">
        <f>'Veriler (KGF)'!G56+' Veriler (İGE)'!G56</f>
        <v>279025148150.80969</v>
      </c>
      <c r="H56" s="3">
        <f>'Veriler (KGF)'!H56+' Veriler (İGE)'!H56</f>
        <v>41640678562</v>
      </c>
      <c r="I56" s="3">
        <f>'Veriler (KGF)'!I56+' Veriler (İGE)'!I56</f>
        <v>33496037526.050003</v>
      </c>
      <c r="J56" s="3">
        <f>'Veriler (KGF)'!J56+' Veriler (İGE)'!J56</f>
        <v>103750920.14800002</v>
      </c>
      <c r="K56" s="3">
        <v>8662053.3499999996</v>
      </c>
      <c r="L56" s="3">
        <f>'Veriler (KGF)'!L56+' Veriler (İGE)'!L56</f>
        <v>335414.1173800503</v>
      </c>
      <c r="M56" s="76">
        <v>3.8722241000749585E-2</v>
      </c>
      <c r="N56" s="3">
        <f>'Veriler (KGF)'!N56+' Veriler (İGE)'!N56</f>
        <v>479016726147.97992</v>
      </c>
      <c r="O56" s="3">
        <f>'Veriler (KGF)'!O56+' Veriler (İGE)'!O56</f>
        <v>72027850657.640015</v>
      </c>
      <c r="P56" s="3">
        <f>'Veriler (KGF)'!P56+' Veriler (İGE)'!P56</f>
        <v>117478779111.69994</v>
      </c>
      <c r="Q56" s="3">
        <f>'Veriler (KGF)'!Q56+' Veriler (İGE)'!Q56</f>
        <v>38594920631.06002</v>
      </c>
      <c r="R56" s="3">
        <f>'Veriler (KGF)'!R56+' Veriler (İGE)'!R56</f>
        <v>121144778159.23004</v>
      </c>
      <c r="S56" s="3">
        <f>'Veriler (KGF)'!S56+' Veriler (İGE)'!S56</f>
        <v>110622771288.70004</v>
      </c>
      <c r="T56" s="3">
        <f>'Veriler (KGF)'!T56+' Veriler (İGE)'!T56</f>
        <v>660810900800.23914</v>
      </c>
      <c r="U56" s="3">
        <f>'Veriler (KGF)'!U56+' Veriler (İGE)'!U56</f>
        <v>46531934347.399948</v>
      </c>
      <c r="V56" s="3">
        <f>'Veriler (KGF)'!V56+' Veriler (İGE)'!V56</f>
        <v>16569516918.530003</v>
      </c>
      <c r="W56" s="58">
        <v>34.521214638691539</v>
      </c>
      <c r="X56" s="3">
        <f>'Veriler (KGF)'!X56+' Veriler (İGE)'!X56</f>
        <v>628589836656.74963</v>
      </c>
      <c r="Y56" s="58">
        <v>31.786344681058555</v>
      </c>
      <c r="Z56" s="3">
        <f>'Veriler (KGF)'!Z56+' Veriler (İGE)'!Z56</f>
        <v>61958922973.100021</v>
      </c>
      <c r="AA56" s="58">
        <v>66.138096628338829</v>
      </c>
      <c r="AB56" s="3">
        <f>'Veriler (KGF)'!AB56+' Veriler (İGE)'!AB56</f>
        <v>1370165</v>
      </c>
    </row>
    <row r="57" spans="1:28" s="66" customFormat="1" ht="15.75" x14ac:dyDescent="0.25">
      <c r="A57" s="36">
        <v>45240</v>
      </c>
      <c r="B57" s="3">
        <f>'Veriler (KGF)'!B57+' Veriler (İGE)'!B57</f>
        <v>883936185819.46094</v>
      </c>
      <c r="C57" s="3">
        <f>'Veriler (KGF)'!C57+' Veriler (İGE)'!C57</f>
        <v>741396517695.32935</v>
      </c>
      <c r="D57" s="3">
        <f>'Veriler (KGF)'!D57+' Veriler (İGE)'!D57</f>
        <v>278910393487.25763</v>
      </c>
      <c r="E57" s="3">
        <f>'Veriler (KGF)'!E57+' Veriler (İGE)'!E57</f>
        <v>842295507257.46094</v>
      </c>
      <c r="F57" s="3">
        <f>'Veriler (KGF)'!F57+' Veriler (İGE)'!F57</f>
        <v>707900480169.2793</v>
      </c>
      <c r="G57" s="3">
        <f>'Veriler (KGF)'!G57+' Veriler (İGE)'!G57</f>
        <v>278806642567.10962</v>
      </c>
      <c r="H57" s="3">
        <f>'Veriler (KGF)'!H57+' Veriler (İGE)'!H57</f>
        <v>41640678562</v>
      </c>
      <c r="I57" s="3">
        <f>'Veriler (KGF)'!I57+' Veriler (İGE)'!I57</f>
        <v>33496037526.050003</v>
      </c>
      <c r="J57" s="3">
        <f>'Veriler (KGF)'!J57+' Veriler (İGE)'!J57</f>
        <v>103750920.14800002</v>
      </c>
      <c r="K57" s="3">
        <v>8685078.5299999993</v>
      </c>
      <c r="L57" s="3">
        <f>'Veriler (KGF)'!L57+' Veriler (İGE)'!L57</f>
        <v>334379.71394952037</v>
      </c>
      <c r="M57" s="76">
        <v>3.8500482499324092E-2</v>
      </c>
      <c r="N57" s="3">
        <f>'Veriler (KGF)'!N57+' Veriler (İGE)'!N57</f>
        <v>479623113977.52991</v>
      </c>
      <c r="O57" s="3">
        <f>'Veriler (KGF)'!O57+' Veriler (İGE)'!O57</f>
        <v>72124911152.240005</v>
      </c>
      <c r="P57" s="3">
        <f>'Veriler (KGF)'!P57+' Veriler (İGE)'!P57</f>
        <v>117857839083.01993</v>
      </c>
      <c r="Q57" s="3">
        <f>'Veriler (KGF)'!Q57+' Veriler (İGE)'!Q57</f>
        <v>38294615956.490021</v>
      </c>
      <c r="R57" s="3">
        <f>'Veriler (KGF)'!R57+' Veriler (İGE)'!R57</f>
        <v>120951595603.45003</v>
      </c>
      <c r="S57" s="3">
        <f>'Veriler (KGF)'!S57+' Veriler (İGE)'!S57</f>
        <v>110419527108.73004</v>
      </c>
      <c r="T57" s="3">
        <f>'Veriler (KGF)'!T57+' Veriler (İGE)'!T57</f>
        <v>661707287270.95911</v>
      </c>
      <c r="U57" s="3">
        <f>'Veriler (KGF)'!U57+' Veriler (İGE)'!U57</f>
        <v>46531934347.399948</v>
      </c>
      <c r="V57" s="3">
        <f>'Veriler (KGF)'!V57+' Veriler (İGE)'!V57</f>
        <v>16569516918.530005</v>
      </c>
      <c r="W57" s="58">
        <v>34.529759546831976</v>
      </c>
      <c r="X57" s="3">
        <f>'Veriler (KGF)'!X57+' Veriler (İGE)'!X57</f>
        <v>629319408039.25952</v>
      </c>
      <c r="Y57" s="58">
        <v>31.785319764754327</v>
      </c>
      <c r="Z57" s="3">
        <f>'Veriler (KGF)'!Z57+' Veriler (İGE)'!Z57</f>
        <v>62011555211.489998</v>
      </c>
      <c r="AA57" s="58">
        <v>66.151153221633976</v>
      </c>
      <c r="AB57" s="3">
        <f>'Veriler (KGF)'!AB57+' Veriler (İGE)'!AB57</f>
        <v>1370436</v>
      </c>
    </row>
    <row r="58" spans="1:28" s="66" customFormat="1" ht="15.75" x14ac:dyDescent="0.25">
      <c r="A58" s="36">
        <v>45247</v>
      </c>
      <c r="B58" s="3">
        <f>'Veriler (KGF)'!B58+' Veriler (İGE)'!B58</f>
        <v>884689931948.22095</v>
      </c>
      <c r="C58" s="3">
        <f>'Veriler (KGF)'!C58+' Veriler (İGE)'!C58</f>
        <v>742034291795.70935</v>
      </c>
      <c r="D58" s="3">
        <f>'Veriler (KGF)'!D58+' Veriler (İGE)'!D58</f>
        <v>272818930320.68808</v>
      </c>
      <c r="E58" s="3">
        <f>'Veriler (KGF)'!E58+' Veriler (İGE)'!E58</f>
        <v>843049253386.22095</v>
      </c>
      <c r="F58" s="3">
        <f>'Veriler (KGF)'!F58+' Veriler (İGE)'!F58</f>
        <v>708538254269.6593</v>
      </c>
      <c r="G58" s="3">
        <f>'Veriler (KGF)'!G58+' Veriler (İGE)'!G58</f>
        <v>272715179400.54007</v>
      </c>
      <c r="H58" s="3">
        <f>'Veriler (KGF)'!H58+' Veriler (İGE)'!H58</f>
        <v>41640678562</v>
      </c>
      <c r="I58" s="3">
        <f>'Veriler (KGF)'!I58+' Veriler (İGE)'!I58</f>
        <v>33496037526.050003</v>
      </c>
      <c r="J58" s="3">
        <f>'Veriler (KGF)'!J58+' Veriler (İGE)'!J58</f>
        <v>103750920.14800002</v>
      </c>
      <c r="K58" s="3">
        <v>8772129.370000001</v>
      </c>
      <c r="L58" s="3">
        <f>'Veriler (KGF)'!L58+' Veriler (İGE)'!L58</f>
        <v>326409.5917416804</v>
      </c>
      <c r="M58" s="76">
        <v>3.720984700225418E-2</v>
      </c>
      <c r="N58" s="3">
        <f>'Veriler (KGF)'!N58+' Veriler (İGE)'!N58</f>
        <v>479170656133.90991</v>
      </c>
      <c r="O58" s="3">
        <f>'Veriler (KGF)'!O58+' Veriler (İGE)'!O58</f>
        <v>73108074096.240005</v>
      </c>
      <c r="P58" s="3">
        <f>'Veriler (KGF)'!P58+' Veriler (İGE)'!P58</f>
        <v>117396634770.56996</v>
      </c>
      <c r="Q58" s="3">
        <f>'Veriler (KGF)'!Q58+' Veriler (İGE)'!Q58</f>
        <v>38862889268.940018</v>
      </c>
      <c r="R58" s="3">
        <f>'Veriler (KGF)'!R58+' Veriler (İGE)'!R58</f>
        <v>122715871048.10002</v>
      </c>
      <c r="S58" s="3">
        <f>'Veriler (KGF)'!S58+' Veriler (İGE)'!S58</f>
        <v>111970963365.18004</v>
      </c>
      <c r="T58" s="3">
        <f>'Veriler (KGF)'!T58+' Veriler (İGE)'!T58</f>
        <v>662396254371.33923</v>
      </c>
      <c r="U58" s="3">
        <f>'Veriler (KGF)'!U58+' Veriler (İGE)'!U58</f>
        <v>46531934347.399933</v>
      </c>
      <c r="V58" s="3">
        <f>'Veriler (KGF)'!V58+' Veriler (İGE)'!V58</f>
        <v>16569516918.530003</v>
      </c>
      <c r="W58" s="58">
        <v>34.543664599171933</v>
      </c>
      <c r="X58" s="3">
        <f>'Veriler (KGF)'!X58+' Veriler (İGE)'!X58</f>
        <v>629810384947.13965</v>
      </c>
      <c r="Y58" s="58">
        <v>31.783049466208251</v>
      </c>
      <c r="Z58" s="3">
        <f>'Veriler (KGF)'!Z58+' Veriler (İGE)'!Z58</f>
        <v>62158352403.990005</v>
      </c>
      <c r="AA58" s="58">
        <v>66.117094127052226</v>
      </c>
      <c r="AB58" s="3">
        <f>'Veriler (KGF)'!AB58+' Veriler (İGE)'!AB58</f>
        <v>1370626</v>
      </c>
    </row>
    <row r="59" spans="1:28" s="66" customFormat="1" ht="15.75" x14ac:dyDescent="0.25">
      <c r="A59" s="36">
        <v>45254</v>
      </c>
      <c r="B59" s="3">
        <f>'Veriler (KGF)'!B59+' Veriler (İGE)'!B59</f>
        <v>885373722261.46082</v>
      </c>
      <c r="C59" s="3">
        <f>'Veriler (KGF)'!C59+' Veriler (İGE)'!C59</f>
        <v>742606812512.96924</v>
      </c>
      <c r="D59" s="3">
        <f>'Veriler (KGF)'!D59+' Veriler (İGE)'!D59</f>
        <v>272372985468.85126</v>
      </c>
      <c r="E59" s="3">
        <f>'Veriler (KGF)'!E59+' Veriler (İGE)'!E59</f>
        <v>843733043699.46082</v>
      </c>
      <c r="F59" s="3">
        <f>'Veriler (KGF)'!F59+' Veriler (İGE)'!F59</f>
        <v>709110774986.91919</v>
      </c>
      <c r="G59" s="3">
        <f>'Veriler (KGF)'!G59+' Veriler (İGE)'!G59</f>
        <v>272300906119.48026</v>
      </c>
      <c r="H59" s="3">
        <f>'Veriler (KGF)'!H59+' Veriler (İGE)'!H59</f>
        <v>41640678562</v>
      </c>
      <c r="I59" s="3">
        <f>'Veriler (KGF)'!I59+' Veriler (İGE)'!I59</f>
        <v>33496037526.050003</v>
      </c>
      <c r="J59" s="3">
        <f>'Veriler (KGF)'!J59+' Veriler (İGE)'!J59</f>
        <v>72079349.371000022</v>
      </c>
      <c r="K59" s="3">
        <v>8847130.0999999996</v>
      </c>
      <c r="L59" s="3">
        <f>'Veriler (KGF)'!L59+' Veriler (İGE)'!L59</f>
        <v>325556.86113584996</v>
      </c>
      <c r="M59" s="76">
        <v>3.6798018957113557E-2</v>
      </c>
      <c r="N59" s="3">
        <f>'Veriler (KGF)'!N59+' Veriler (İGE)'!N59</f>
        <v>479485441439.12994</v>
      </c>
      <c r="O59" s="3">
        <f>'Veriler (KGF)'!O59+' Veriler (İGE)'!O59</f>
        <v>72842297947.889999</v>
      </c>
      <c r="P59" s="3">
        <f>'Veriler (KGF)'!P59+' Veriler (İGE)'!P59</f>
        <v>118470095401.69995</v>
      </c>
      <c r="Q59" s="3">
        <f>'Veriler (KGF)'!Q59+' Veriler (İGE)'!Q59</f>
        <v>38312940198.20002</v>
      </c>
      <c r="R59" s="3">
        <f>'Veriler (KGF)'!R59+' Veriler (İGE)'!R59</f>
        <v>121842213165.38004</v>
      </c>
      <c r="S59" s="3">
        <f>'Veriler (KGF)'!S59+' Veriler (İGE)'!S59</f>
        <v>111155238146.09003</v>
      </c>
      <c r="T59" s="3">
        <f>'Veriler (KGF)'!T59+' Veriler (İGE)'!T59</f>
        <v>663007157045.25903</v>
      </c>
      <c r="U59" s="3">
        <f>'Veriler (KGF)'!U59+' Veriler (İGE)'!U59</f>
        <v>46531934347.399933</v>
      </c>
      <c r="V59" s="3">
        <f>'Veriler (KGF)'!V59+' Veriler (İGE)'!V59</f>
        <v>16569516918.530006</v>
      </c>
      <c r="W59" s="58">
        <v>34.558734653641707</v>
      </c>
      <c r="X59" s="3">
        <f>'Veriler (KGF)'!X59+' Veriler (İGE)'!X59</f>
        <v>630317916129.05969</v>
      </c>
      <c r="Y59" s="58">
        <v>31.779376627779993</v>
      </c>
      <c r="Z59" s="3">
        <f>'Veriler (KGF)'!Z59+' Veriler (İGE)'!Z59</f>
        <v>62223341939.329987</v>
      </c>
      <c r="AA59" s="58">
        <v>66.086483529768586</v>
      </c>
      <c r="AB59" s="3">
        <f>'Veriler (KGF)'!AB59+' Veriler (İGE)'!AB59</f>
        <v>1370826</v>
      </c>
    </row>
    <row r="60" spans="1:28" s="66" customFormat="1" ht="15.75" x14ac:dyDescent="0.25">
      <c r="A60" s="36">
        <v>45261</v>
      </c>
      <c r="B60" s="3">
        <f>'Veriler (KGF)'!B60+' Veriler (İGE)'!B60</f>
        <v>886095854528.66089</v>
      </c>
      <c r="C60" s="3">
        <f>'Veriler (KGF)'!C60+' Veriler (İGE)'!C60</f>
        <v>743218006217.97949</v>
      </c>
      <c r="D60" s="3">
        <f>'Veriler (KGF)'!D60+' Veriler (İGE)'!D60</f>
        <v>272109217387.63077</v>
      </c>
      <c r="E60" s="3">
        <f>'Veriler (KGF)'!E60+' Veriler (İGE)'!E60</f>
        <v>844455175966.66089</v>
      </c>
      <c r="F60" s="3">
        <f>'Veriler (KGF)'!F60+' Veriler (İGE)'!F60</f>
        <v>709721968691.92944</v>
      </c>
      <c r="G60" s="3">
        <f>'Veriler (KGF)'!G60+' Veriler (İGE)'!G60</f>
        <v>272037138038.25977</v>
      </c>
      <c r="H60" s="3">
        <f>'Veriler (KGF)'!H60+' Veriler (İGE)'!H60</f>
        <v>41640678562</v>
      </c>
      <c r="I60" s="3">
        <f>'Veriler (KGF)'!I60+' Veriler (İGE)'!I60</f>
        <v>33496037526.050003</v>
      </c>
      <c r="J60" s="3">
        <f>'Veriler (KGF)'!J60+' Veriler (İGE)'!J60</f>
        <v>72079349.371000022</v>
      </c>
      <c r="K60" s="3">
        <v>8890429.0700000003</v>
      </c>
      <c r="L60" s="3">
        <f>'Veriler (KGF)'!L60+' Veriler (İGE)'!L60</f>
        <v>325025.88582997961</v>
      </c>
      <c r="M60" s="76">
        <v>3.6559077550795828E-2</v>
      </c>
      <c r="N60" s="3">
        <f>'Veriler (KGF)'!N60+' Veriler (İGE)'!N60</f>
        <v>479747311703.02991</v>
      </c>
      <c r="O60" s="3">
        <f>'Veriler (KGF)'!O60+' Veriler (İGE)'!O60</f>
        <v>72993729396.839981</v>
      </c>
      <c r="P60" s="3">
        <f>'Veriler (KGF)'!P60+' Veriler (İGE)'!P60</f>
        <v>118134407901.38995</v>
      </c>
      <c r="Q60" s="3">
        <f>'Veriler (KGF)'!Q60+' Veriler (İGE)'!Q60</f>
        <v>38846519690.670013</v>
      </c>
      <c r="R60" s="3">
        <f>'Veriler (KGF)'!R60+' Veriler (İGE)'!R60</f>
        <v>122552462797.01006</v>
      </c>
      <c r="S60" s="3">
        <f>'Veriler (KGF)'!S60+' Veriler (İGE)'!S60</f>
        <v>111840249087.51003</v>
      </c>
      <c r="T60" s="3">
        <f>'Veriler (KGF)'!T60+' Veriler (İGE)'!T60</f>
        <v>663634246758.10913</v>
      </c>
      <c r="U60" s="3">
        <f>'Veriler (KGF)'!U60+' Veriler (İGE)'!U60</f>
        <v>46545796339.559944</v>
      </c>
      <c r="V60" s="3">
        <f>'Veriler (KGF)'!V60+' Veriler (İGE)'!V60</f>
        <v>16572593793.530008</v>
      </c>
      <c r="W60" s="58">
        <v>34.557965105624881</v>
      </c>
      <c r="X60" s="3">
        <f>'Veriler (KGF)'!X60+' Veriler (İGE)'!X60</f>
        <v>630767129325.76965</v>
      </c>
      <c r="Y60" s="58">
        <v>31.775648375029068</v>
      </c>
      <c r="Z60" s="3">
        <f>'Veriler (KGF)'!Z60+' Veriler (İGE)'!Z60</f>
        <v>62382245572.629982</v>
      </c>
      <c r="AA60" s="58">
        <v>66.088156596201841</v>
      </c>
      <c r="AB60" s="3">
        <f>'Veriler (KGF)'!AB60+' Veriler (İGE)'!AB60</f>
        <v>1371018</v>
      </c>
    </row>
    <row r="61" spans="1:28" s="66" customFormat="1" ht="15.75" x14ac:dyDescent="0.25">
      <c r="A61" s="36">
        <v>45268</v>
      </c>
      <c r="B61" s="3">
        <f>'Veriler (KGF)'!B61+' Veriler (İGE)'!B61</f>
        <v>886933901506.3905</v>
      </c>
      <c r="C61" s="3">
        <f>'Veriler (KGF)'!C61+' Veriler (İGE)'!C61</f>
        <v>743925355026.16895</v>
      </c>
      <c r="D61" s="3">
        <f>'Veriler (KGF)'!D61+' Veriler (İGE)'!D61</f>
        <v>271593216094.13049</v>
      </c>
      <c r="E61" s="3">
        <f>'Veriler (KGF)'!E61+' Veriler (İGE)'!E61</f>
        <v>845293222944.3905</v>
      </c>
      <c r="F61" s="3">
        <f>'Veriler (KGF)'!F61+' Veriler (İGE)'!F61</f>
        <v>710429317500.1189</v>
      </c>
      <c r="G61" s="3">
        <f>'Veriler (KGF)'!G61+' Veriler (İGE)'!G61</f>
        <v>271521136744.75949</v>
      </c>
      <c r="H61" s="3">
        <f>'Veriler (KGF)'!H61+' Veriler (İGE)'!H61</f>
        <v>41640678562</v>
      </c>
      <c r="I61" s="3">
        <f>'Veriler (KGF)'!I61+' Veriler (İGE)'!I61</f>
        <v>33496037526.050003</v>
      </c>
      <c r="J61" s="3">
        <f>'Veriler (KGF)'!J61+' Veriler (İGE)'!J61</f>
        <v>72079349.371000022</v>
      </c>
      <c r="K61" s="3">
        <v>8878693.2899999991</v>
      </c>
      <c r="L61" s="3">
        <f>'Veriler (KGF)'!L61+' Veriler (İGE)'!L61</f>
        <v>324018.1184416099</v>
      </c>
      <c r="M61" s="76">
        <v>3.6493897002450676E-2</v>
      </c>
      <c r="N61" s="3">
        <f>'Veriler (KGF)'!N61+' Veriler (İGE)'!N61</f>
        <v>479343824478.64008</v>
      </c>
      <c r="O61" s="3">
        <f>'Veriler (KGF)'!O61+' Veriler (İGE)'!O61</f>
        <v>73954283160.889984</v>
      </c>
      <c r="P61" s="3">
        <f>'Veriler (KGF)'!P61+' Veriler (İGE)'!P61</f>
        <v>117855301971.12996</v>
      </c>
      <c r="Q61" s="3">
        <f>'Veriler (KGF)'!Q61+' Veriler (İGE)'!Q61</f>
        <v>39275907889.460022</v>
      </c>
      <c r="R61" s="3">
        <f>'Veriler (KGF)'!R61+' Veriler (İGE)'!R61</f>
        <v>124203196074.81004</v>
      </c>
      <c r="S61" s="3">
        <f>'Veriler (KGF)'!S61+' Veriler (İGE)'!S61</f>
        <v>113230191050.35002</v>
      </c>
      <c r="T61" s="3">
        <f>'Veriler (KGF)'!T61+' Veriler (İGE)'!T61</f>
        <v>664382411657.31873</v>
      </c>
      <c r="U61" s="3">
        <f>'Veriler (KGF)'!U61+' Veriler (İGE)'!U61</f>
        <v>46563465578.439934</v>
      </c>
      <c r="V61" s="3">
        <f>'Veriler (KGF)'!V61+' Veriler (İGE)'!V61</f>
        <v>16572593793.530006</v>
      </c>
      <c r="W61" s="58">
        <v>34.585963456744857</v>
      </c>
      <c r="X61" s="3">
        <f>'Veriler (KGF)'!X61+' Veriler (İGE)'!X61</f>
        <v>631430277023.46948</v>
      </c>
      <c r="Y61" s="58">
        <v>31.771070993975794</v>
      </c>
      <c r="Z61" s="3">
        <f>'Veriler (KGF)'!Z61+' Veriler (İGE)'!Z61</f>
        <v>62426446683.120003</v>
      </c>
      <c r="AA61" s="58">
        <v>66.077841248290753</v>
      </c>
      <c r="AB61" s="3">
        <f>'Veriler (KGF)'!AB61+' Veriler (İGE)'!AB61</f>
        <v>1371296</v>
      </c>
    </row>
    <row r="62" spans="1:28" s="66" customFormat="1" ht="15.75" x14ac:dyDescent="0.25">
      <c r="A62" s="36">
        <v>45275</v>
      </c>
      <c r="B62" s="3">
        <f>'Veriler (KGF)'!B62+' Veriler (İGE)'!B62</f>
        <v>887735645764.81042</v>
      </c>
      <c r="C62" s="3">
        <f>'Veriler (KGF)'!C62+' Veriler (İGE)'!C62</f>
        <v>744597039587.57898</v>
      </c>
      <c r="D62" s="3">
        <f>'Veriler (KGF)'!D62+' Veriler (İGE)'!D62</f>
        <v>269741153252.95074</v>
      </c>
      <c r="E62" s="3">
        <f>'Veriler (KGF)'!E62+' Veriler (İGE)'!E62</f>
        <v>846094967202.81042</v>
      </c>
      <c r="F62" s="3">
        <f>'Veriler (KGF)'!F62+' Veriler (İGE)'!F62</f>
        <v>711101002061.52893</v>
      </c>
      <c r="G62" s="3">
        <f>'Veriler (KGF)'!G62+' Veriler (İGE)'!G62</f>
        <v>269669073903.57974</v>
      </c>
      <c r="H62" s="3">
        <f>'Veriler (KGF)'!H62+' Veriler (İGE)'!H62</f>
        <v>41640678562</v>
      </c>
      <c r="I62" s="3">
        <f>'Veriler (KGF)'!I62+' Veriler (İGE)'!I62</f>
        <v>33496037526.050003</v>
      </c>
      <c r="J62" s="3">
        <f>'Veriler (KGF)'!J62+' Veriler (İGE)'!J62</f>
        <v>72079349.371000022</v>
      </c>
      <c r="K62" s="3">
        <v>8944222.1500000004</v>
      </c>
      <c r="L62" s="3">
        <f>'Veriler (KGF)'!L62+' Veriler (İGE)'!L62</f>
        <v>321448.39349062019</v>
      </c>
      <c r="M62" s="76">
        <v>3.5939222897166098E-2</v>
      </c>
      <c r="N62" s="3">
        <f>'Veriler (KGF)'!N62+' Veriler (İGE)'!N62</f>
        <v>479614201845.13</v>
      </c>
      <c r="O62" s="3">
        <f>'Veriler (KGF)'!O62+' Veriler (İGE)'!O62</f>
        <v>74211308385.259995</v>
      </c>
      <c r="P62" s="3">
        <f>'Veriler (KGF)'!P62+' Veriler (İGE)'!P62</f>
        <v>117893883810.77994</v>
      </c>
      <c r="Q62" s="3">
        <f>'Veriler (KGF)'!Q62+' Veriler (İGE)'!Q62</f>
        <v>39381608020.360016</v>
      </c>
      <c r="R62" s="3">
        <f>'Veriler (KGF)'!R62+' Veriler (İGE)'!R62</f>
        <v>124643852179.15001</v>
      </c>
      <c r="S62" s="3">
        <f>'Veriler (KGF)'!S62+' Veriler (İGE)'!S62</f>
        <v>113592916405.62003</v>
      </c>
      <c r="T62" s="3">
        <f>'Veriler (KGF)'!T62+' Veriler (İGE)'!T62</f>
        <v>665099050038.16895</v>
      </c>
      <c r="U62" s="3">
        <f>'Veriler (KGF)'!U62+' Veriler (İGE)'!U62</f>
        <v>46563465578.439926</v>
      </c>
      <c r="V62" s="3">
        <f>'Veriler (KGF)'!V62+' Veriler (İGE)'!V62</f>
        <v>16572593793.530008</v>
      </c>
      <c r="W62" s="58">
        <v>34.590224274386294</v>
      </c>
      <c r="X62" s="3">
        <f>'Veriler (KGF)'!X62+' Veriler (İGE)'!X62</f>
        <v>632025176690.12952</v>
      </c>
      <c r="Y62" s="58">
        <v>31.766826109472859</v>
      </c>
      <c r="Z62" s="3">
        <f>'Veriler (KGF)'!Z62+' Veriler (İGE)'!Z62</f>
        <v>62503231577.869987</v>
      </c>
      <c r="AA62" s="58">
        <v>66.074892122783083</v>
      </c>
      <c r="AB62" s="3">
        <f>'Veriler (KGF)'!AB62+' Veriler (İGE)'!AB62</f>
        <v>1371535</v>
      </c>
    </row>
    <row r="63" spans="1:28" s="66" customFormat="1" ht="15.75" x14ac:dyDescent="0.25">
      <c r="A63" s="36">
        <v>45282</v>
      </c>
      <c r="B63" s="3">
        <f>'Veriler (KGF)'!B63+' Veriler (İGE)'!B63</f>
        <v>888943247477.78052</v>
      </c>
      <c r="C63" s="3">
        <f>'Veriler (KGF)'!C63+' Veriler (İGE)'!C63</f>
        <v>745609645664.45886</v>
      </c>
      <c r="D63" s="3">
        <f>'Veriler (KGF)'!D63+' Veriler (İGE)'!D63</f>
        <v>267051152704.24045</v>
      </c>
      <c r="E63" s="3">
        <f>'Veriler (KGF)'!E63+' Veriler (İGE)'!E63</f>
        <v>847302568915.78052</v>
      </c>
      <c r="F63" s="3">
        <f>'Veriler (KGF)'!F63+' Veriler (İGE)'!F63</f>
        <v>712113608138.40881</v>
      </c>
      <c r="G63" s="3">
        <f>'Veriler (KGF)'!G63+' Veriler (İGE)'!G63</f>
        <v>267000874079.75995</v>
      </c>
      <c r="H63" s="3">
        <f>'Veriler (KGF)'!H63+' Veriler (İGE)'!H63</f>
        <v>41640678562</v>
      </c>
      <c r="I63" s="3">
        <f>'Veriler (KGF)'!I63+' Veriler (İGE)'!I63</f>
        <v>33496037526.050003</v>
      </c>
      <c r="J63" s="3">
        <f>'Veriler (KGF)'!J63+' Veriler (İGE)'!J63</f>
        <v>50278624.480500005</v>
      </c>
      <c r="K63" s="3">
        <v>9011966.3399999999</v>
      </c>
      <c r="L63" s="3">
        <f>'Veriler (KGF)'!L63+' Veriler (İGE)'!L63</f>
        <v>318195.6720448694</v>
      </c>
      <c r="M63" s="76">
        <v>3.5308129218430857E-2</v>
      </c>
      <c r="N63" s="3">
        <f>'Veriler (KGF)'!N63+' Veriler (İGE)'!N63</f>
        <v>480014117514.53998</v>
      </c>
      <c r="O63" s="3">
        <f>'Veriler (KGF)'!O63+' Veriler (İGE)'!O63</f>
        <v>74522033724.729996</v>
      </c>
      <c r="P63" s="3">
        <f>'Veriler (KGF)'!P63+' Veriler (İGE)'!P63</f>
        <v>118012855351.87997</v>
      </c>
      <c r="Q63" s="3">
        <f>'Veriler (KGF)'!Q63+' Veriler (İGE)'!Q63</f>
        <v>39564601547.260017</v>
      </c>
      <c r="R63" s="3">
        <f>'Veriler (KGF)'!R63+' Veriler (İGE)'!R63</f>
        <v>125217894014.21002</v>
      </c>
      <c r="S63" s="3">
        <f>'Veriler (KGF)'!S63+' Veriler (İGE)'!S63</f>
        <v>114086635271.99002</v>
      </c>
      <c r="T63" s="3">
        <f>'Veriler (KGF)'!T63+' Veriler (İGE)'!T63</f>
        <v>666172353729.50867</v>
      </c>
      <c r="U63" s="3">
        <f>'Veriler (KGF)'!U63+' Veriler (İGE)'!U63</f>
        <v>46575508340.189941</v>
      </c>
      <c r="V63" s="3">
        <f>'Veriler (KGF)'!V63+' Veriler (İGE)'!V63</f>
        <v>16572593793.530008</v>
      </c>
      <c r="W63" s="58">
        <v>34.594344963966385</v>
      </c>
      <c r="X63" s="3">
        <f>'Veriler (KGF)'!X63+' Veriler (İGE)'!X63</f>
        <v>632810105199.00952</v>
      </c>
      <c r="Y63" s="58">
        <v>31.761614514902345</v>
      </c>
      <c r="Z63" s="3">
        <f>'Veriler (KGF)'!Z63+' Veriler (İGE)'!Z63</f>
        <v>62730909145.869995</v>
      </c>
      <c r="AA63" s="58">
        <v>66.119159413875039</v>
      </c>
      <c r="AB63" s="3">
        <f>'Veriler (KGF)'!AB63+' Veriler (İGE)'!AB63</f>
        <v>1371861</v>
      </c>
    </row>
    <row r="64" spans="1:28" s="66" customFormat="1" ht="15.75" x14ac:dyDescent="0.25">
      <c r="A64" s="36">
        <v>45289</v>
      </c>
      <c r="B64" s="3">
        <f>'Veriler (KGF)'!B64+' Veriler (İGE)'!B64</f>
        <v>890471549929.73059</v>
      </c>
      <c r="C64" s="3">
        <f>'Veriler (KGF)'!C64+' Veriler (İGE)'!C64</f>
        <v>746900438575.58887</v>
      </c>
      <c r="D64" s="3">
        <f>'Veriler (KGF)'!D64+' Veriler (İGE)'!D64</f>
        <v>267627031502.95041</v>
      </c>
      <c r="E64" s="3">
        <f>'Veriler (KGF)'!E64+' Veriler (İGE)'!E64</f>
        <v>848830871367.73059</v>
      </c>
      <c r="F64" s="3">
        <f>'Veriler (KGF)'!F64+' Veriler (İGE)'!F64</f>
        <v>713404401049.53882</v>
      </c>
      <c r="G64" s="3">
        <f>'Veriler (KGF)'!G64+' Veriler (İGE)'!G64</f>
        <v>267576752878.46991</v>
      </c>
      <c r="H64" s="3">
        <f>'Veriler (KGF)'!H64+' Veriler (İGE)'!H64</f>
        <v>41640678562</v>
      </c>
      <c r="I64" s="3">
        <f>'Veriler (KGF)'!I64+' Veriler (İGE)'!I64</f>
        <v>33496037526.050003</v>
      </c>
      <c r="J64" s="3">
        <f>'Veriler (KGF)'!J64+' Veriler (İGE)'!J64</f>
        <v>50278624.480500005</v>
      </c>
      <c r="K64" s="3">
        <v>9108170.6300000008</v>
      </c>
      <c r="L64" s="3">
        <f>'Veriler (KGF)'!L64+' Veriler (İGE)'!L64</f>
        <v>318006.37320043996</v>
      </c>
      <c r="M64" s="76">
        <v>3.4914406648576361E-2</v>
      </c>
      <c r="N64" s="3">
        <f>'Veriler (KGF)'!N64+' Veriler (İGE)'!N64</f>
        <v>480328463899.48999</v>
      </c>
      <c r="O64" s="3">
        <f>'Veriler (KGF)'!O64+' Veriler (İGE)'!O64</f>
        <v>75168445575.329956</v>
      </c>
      <c r="P64" s="3">
        <f>'Veriler (KGF)'!P64+' Veriler (İGE)'!P64</f>
        <v>118635713747.85995</v>
      </c>
      <c r="Q64" s="3">
        <f>'Veriler (KGF)'!Q64+' Veriler (İGE)'!Q64</f>
        <v>39271777826.860023</v>
      </c>
      <c r="R64" s="3">
        <f>'Veriler (KGF)'!R64+' Veriler (İGE)'!R64</f>
        <v>125691345080.20001</v>
      </c>
      <c r="S64" s="3">
        <f>'Veriler (KGF)'!S64+' Veriler (İGE)'!S64</f>
        <v>114440223402.18999</v>
      </c>
      <c r="T64" s="3">
        <f>'Veriler (KGF)'!T64+' Veriler (İGE)'!T64</f>
        <v>667532091846.13867</v>
      </c>
      <c r="U64" s="3">
        <f>'Veriler (KGF)'!U64+' Veriler (İGE)'!U64</f>
        <v>46578194663.189926</v>
      </c>
      <c r="V64" s="3">
        <f>'Veriler (KGF)'!V64+' Veriler (İGE)'!V64</f>
        <v>16572593793.530008</v>
      </c>
      <c r="W64" s="58">
        <v>34.598507631548749</v>
      </c>
      <c r="X64" s="3">
        <f>'Veriler (KGF)'!X64+' Veriler (İGE)'!X64</f>
        <v>633862571696.30945</v>
      </c>
      <c r="Y64" s="58">
        <v>31.753663429757093</v>
      </c>
      <c r="Z64" s="3">
        <f>'Veriler (KGF)'!Z64+' Veriler (İGE)'!Z64</f>
        <v>62969235559.699989</v>
      </c>
      <c r="AA64" s="58">
        <v>66.12564340610534</v>
      </c>
      <c r="AB64" s="3">
        <f>'Veriler (KGF)'!AB64+' Veriler (İGE)'!AB64</f>
        <v>1372301</v>
      </c>
    </row>
    <row r="65" spans="1:36" s="66" customFormat="1" ht="15.75" x14ac:dyDescent="0.25">
      <c r="A65" s="36">
        <v>45296</v>
      </c>
      <c r="B65" s="3">
        <f>'Veriler (KGF)'!B65+' Veriler (İGE)'!B65</f>
        <v>891287073301.2207</v>
      </c>
      <c r="C65" s="3">
        <f>'Veriler (KGF)'!C65+' Veriler (İGE)'!C65</f>
        <v>747580985485.38879</v>
      </c>
      <c r="D65" s="3">
        <f>'Veriler (KGF)'!D65+' Veriler (İGE)'!D65</f>
        <v>267454875663.20029</v>
      </c>
      <c r="E65" s="3">
        <f>'Veriler (KGF)'!E65+' Veriler (İGE)'!E65</f>
        <v>849646394739.2207</v>
      </c>
      <c r="F65" s="3">
        <f>'Veriler (KGF)'!F65+' Veriler (İGE)'!F65</f>
        <v>714084947959.33875</v>
      </c>
      <c r="G65" s="3">
        <f>'Veriler (KGF)'!G65+' Veriler (İGE)'!G65</f>
        <v>267404597038.71979</v>
      </c>
      <c r="H65" s="3">
        <f>'Veriler (KGF)'!H65+' Veriler (İGE)'!H65</f>
        <v>41640678562</v>
      </c>
      <c r="I65" s="3">
        <f>'Veriler (KGF)'!I65+' Veriler (İGE)'!I65</f>
        <v>33496037526.050003</v>
      </c>
      <c r="J65" s="3">
        <f>'Veriler (KGF)'!J65+' Veriler (İGE)'!J65</f>
        <v>50278624.480500005</v>
      </c>
      <c r="K65" s="3">
        <v>9118213.709999999</v>
      </c>
      <c r="L65" s="3">
        <f>'Veriler (KGF)'!L65+' Veriler (İGE)'!L65</f>
        <v>317738.59145805996</v>
      </c>
      <c r="M65" s="76">
        <v>3.4846583065890877E-2</v>
      </c>
      <c r="N65" s="3">
        <f>'Veriler (KGF)'!N65+' Veriler (İGE)'!N65</f>
        <v>480606245292.35992</v>
      </c>
      <c r="O65" s="3">
        <f>'Veriler (KGF)'!O65+' Veriler (İGE)'!O65</f>
        <v>75412661920.539978</v>
      </c>
      <c r="P65" s="3">
        <f>'Veriler (KGF)'!P65+' Veriler (İGE)'!P65</f>
        <v>118320024103.28995</v>
      </c>
      <c r="Q65" s="3">
        <f>'Veriler (KGF)'!Q65+' Veriler (İGE)'!Q65</f>
        <v>39746016643.150024</v>
      </c>
      <c r="R65" s="3">
        <f>'Veriler (KGF)'!R65+' Veriler (İGE)'!R65</f>
        <v>126533951161.96001</v>
      </c>
      <c r="S65" s="3">
        <f>'Veriler (KGF)'!S65+' Veriler (İGE)'!S65</f>
        <v>115158678563.69002</v>
      </c>
      <c r="T65" s="3">
        <f>'Veriler (KGF)'!T65+' Veriler (İGE)'!T65</f>
        <v>668258413279.9386</v>
      </c>
      <c r="U65" s="3">
        <f>'Veriler (KGF)'!U65+' Veriler (İGE)'!U65</f>
        <v>46580660139.189934</v>
      </c>
      <c r="V65" s="3">
        <f>'Veriler (KGF)'!V65+' Veriler (İGE)'!V65</f>
        <v>16572593793.530008</v>
      </c>
      <c r="W65" s="58">
        <v>34.600075627574235</v>
      </c>
      <c r="X65" s="3">
        <f>'Veriler (KGF)'!X65+' Veriler (İGE)'!X65</f>
        <v>634467542434.3894</v>
      </c>
      <c r="Y65" s="58">
        <v>31.749068836753914</v>
      </c>
      <c r="Z65" s="3">
        <f>'Veriler (KGF)'!Z65+' Veriler (İGE)'!Z65</f>
        <v>63044811731.419975</v>
      </c>
      <c r="AA65" s="58">
        <v>66.107571285547522</v>
      </c>
      <c r="AB65" s="3">
        <f>'Veriler (KGF)'!AB65+' Veriler (İGE)'!AB65</f>
        <v>1372536</v>
      </c>
    </row>
    <row r="66" spans="1:36" s="66" customFormat="1" ht="15.75" x14ac:dyDescent="0.25">
      <c r="A66" s="36">
        <v>45303</v>
      </c>
      <c r="B66" s="3">
        <f>'Veriler (KGF)'!B66+' Veriler (İGE)'!B66</f>
        <v>892393962602.56067</v>
      </c>
      <c r="C66" s="3">
        <f>'Veriler (KGF)'!C66+' Veriler (İGE)'!C66</f>
        <v>748504699944.37866</v>
      </c>
      <c r="D66" s="3">
        <f>'Veriler (KGF)'!D66+' Veriler (İGE)'!D66</f>
        <v>266870514084.30026</v>
      </c>
      <c r="E66" s="3">
        <f>'Veriler (KGF)'!E66+' Veriler (İGE)'!E66</f>
        <v>850753284040.56067</v>
      </c>
      <c r="F66" s="3">
        <f>'Veriler (KGF)'!F66+' Veriler (İGE)'!F66</f>
        <v>715008662418.32861</v>
      </c>
      <c r="G66" s="3">
        <f>'Veriler (KGF)'!G66+' Veriler (İGE)'!G66</f>
        <v>266820235459.81976</v>
      </c>
      <c r="H66" s="3">
        <f>'Veriler (KGF)'!H66+' Veriler (İGE)'!H66</f>
        <v>41640678562</v>
      </c>
      <c r="I66" s="3">
        <f>'Veriler (KGF)'!I66+' Veriler (İGE)'!I66</f>
        <v>33496037526.050003</v>
      </c>
      <c r="J66" s="3">
        <f>'Veriler (KGF)'!J66+' Veriler (İGE)'!J66</f>
        <v>50278624.480500005</v>
      </c>
      <c r="K66" s="3">
        <v>9176518.459999999</v>
      </c>
      <c r="L66" s="3">
        <f>'Veriler (KGF)'!L66+' Veriler (İGE)'!L66</f>
        <v>316643.24812572979</v>
      </c>
      <c r="M66" s="76">
        <v>3.4505814978301678E-2</v>
      </c>
      <c r="N66" s="3">
        <f>'Veriler (KGF)'!N66+' Veriler (İGE)'!N66</f>
        <v>480770869222.81995</v>
      </c>
      <c r="O66" s="3">
        <f>'Veriler (KGF)'!O66+' Veriler (İGE)'!O66</f>
        <v>75928632449.069946</v>
      </c>
      <c r="P66" s="3">
        <f>'Veriler (KGF)'!P66+' Veriler (İGE)'!P66</f>
        <v>118496284001.57999</v>
      </c>
      <c r="Q66" s="3">
        <f>'Veriler (KGF)'!Q66+' Veriler (İGE)'!Q66</f>
        <v>39812876744.860016</v>
      </c>
      <c r="R66" s="3">
        <f>'Veriler (KGF)'!R66+' Veriler (İGE)'!R66</f>
        <v>127237993798.19003</v>
      </c>
      <c r="S66" s="3">
        <f>'Veriler (KGF)'!S66+' Veriler (İGE)'!S66</f>
        <v>115741509193.92998</v>
      </c>
      <c r="T66" s="3">
        <f>'Veriler (KGF)'!T66+' Veriler (İGE)'!T66</f>
        <v>669249354970.38843</v>
      </c>
      <c r="U66" s="3">
        <f>'Veriler (KGF)'!U66+' Veriler (İGE)'!U66</f>
        <v>46580660139.189926</v>
      </c>
      <c r="V66" s="3">
        <f>'Veriler (KGF)'!V66+' Veriler (İGE)'!V66</f>
        <v>16572593793.530008</v>
      </c>
      <c r="W66" s="58">
        <v>34.602585409719268</v>
      </c>
      <c r="X66" s="3">
        <f>'Veriler (KGF)'!X66+' Veriler (İGE)'!X66</f>
        <v>635215644507.21936</v>
      </c>
      <c r="Y66" s="58">
        <v>31.743837857421173</v>
      </c>
      <c r="Z66" s="3">
        <f>'Veriler (KGF)'!Z66+' Veriler (İGE)'!Z66</f>
        <v>63220424117.579979</v>
      </c>
      <c r="AA66" s="58">
        <v>66.105382247290521</v>
      </c>
      <c r="AB66" s="3">
        <f>'Veriler (KGF)'!AB66+' Veriler (İGE)'!AB66</f>
        <v>1372753</v>
      </c>
    </row>
    <row r="67" spans="1:36" s="66" customFormat="1" ht="15.75" x14ac:dyDescent="0.25">
      <c r="A67" s="36">
        <v>45310</v>
      </c>
      <c r="B67" s="3">
        <f>'Veriler (KGF)'!B67+' Veriler (İGE)'!B67</f>
        <v>893597663628.4104</v>
      </c>
      <c r="C67" s="3">
        <f>'Veriler (KGF)'!C67+' Veriler (İGE)'!C67</f>
        <v>749518657151.48889</v>
      </c>
      <c r="D67" s="3">
        <f>'Veriler (KGF)'!D67+' Veriler (İGE)'!D67</f>
        <v>254774899917.71021</v>
      </c>
      <c r="E67" s="3">
        <f>'Veriler (KGF)'!E67+' Veriler (İGE)'!E67</f>
        <v>851956985066.4104</v>
      </c>
      <c r="F67" s="3">
        <f>'Veriler (KGF)'!F67+' Veriler (İGE)'!F67</f>
        <v>716022619625.43884</v>
      </c>
      <c r="G67" s="3">
        <f>'Veriler (KGF)'!G67+' Veriler (İGE)'!G67</f>
        <v>254724621293.22971</v>
      </c>
      <c r="H67" s="3">
        <f>'Veriler (KGF)'!H67+' Veriler (İGE)'!H67</f>
        <v>41640678562</v>
      </c>
      <c r="I67" s="3">
        <f>'Veriler (KGF)'!I67+' Veriler (İGE)'!I67</f>
        <v>33496037526.050003</v>
      </c>
      <c r="J67" s="3">
        <f>'Veriler (KGF)'!J67+' Veriler (İGE)'!J67</f>
        <v>50278624.480500005</v>
      </c>
      <c r="K67" s="3">
        <v>9194070.8899999987</v>
      </c>
      <c r="L67" s="3">
        <f>'Veriler (KGF)'!L67+' Veriler (İGE)'!L67</f>
        <v>301698.83120677981</v>
      </c>
      <c r="M67" s="76">
        <v>3.2814499128446445E-2</v>
      </c>
      <c r="N67" s="3">
        <f>'Veriler (KGF)'!N67+' Veriler (İGE)'!N67</f>
        <v>480767884184.03009</v>
      </c>
      <c r="O67" s="3">
        <f>'Veriler (KGF)'!O67+' Veriler (İGE)'!O67</f>
        <v>76675507874.459991</v>
      </c>
      <c r="P67" s="3">
        <f>'Veriler (KGF)'!P67+' Veriler (İGE)'!P67</f>
        <v>118763101594.57997</v>
      </c>
      <c r="Q67" s="3">
        <f>'Veriler (KGF)'!Q67+' Veriler (İGE)'!Q67</f>
        <v>39816125972.370018</v>
      </c>
      <c r="R67" s="3">
        <f>'Veriler (KGF)'!R67+' Veriler (İGE)'!R67</f>
        <v>128121916217.42001</v>
      </c>
      <c r="S67" s="3">
        <f>'Veriler (KGF)'!S67+' Veriler (İGE)'!S67</f>
        <v>116491633846.83</v>
      </c>
      <c r="T67" s="3">
        <f>'Veriler (KGF)'!T67+' Veriler (İGE)'!T67</f>
        <v>670307474346.59851</v>
      </c>
      <c r="U67" s="3">
        <f>'Veriler (KGF)'!U67+' Veriler (İGE)'!U67</f>
        <v>46580660139.189926</v>
      </c>
      <c r="V67" s="3">
        <f>'Veriler (KGF)'!V67+' Veriler (İGE)'!V67</f>
        <v>16583934281.030008</v>
      </c>
      <c r="W67" s="58">
        <v>34.589276543525848</v>
      </c>
      <c r="X67" s="3">
        <f>'Veriler (KGF)'!X67+' Veriler (İGE)'!X67</f>
        <v>635941081875.07935</v>
      </c>
      <c r="Y67" s="58">
        <v>31.737884327735841</v>
      </c>
      <c r="Z67" s="3">
        <f>'Veriler (KGF)'!Z67+' Veriler (İGE)'!Z67</f>
        <v>63497603469.329971</v>
      </c>
      <c r="AA67" s="58">
        <v>66.084091919551724</v>
      </c>
      <c r="AB67" s="3">
        <f>'Veriler (KGF)'!AB67+' Veriler (İGE)'!AB67</f>
        <v>1373004</v>
      </c>
    </row>
    <row r="68" spans="1:36" s="66" customFormat="1" ht="15.75" x14ac:dyDescent="0.25">
      <c r="A68" s="36">
        <v>45317</v>
      </c>
      <c r="B68" s="3">
        <f>'Veriler (KGF)'!B68+' Veriler (İGE)'!B68</f>
        <v>895057948553.70032</v>
      </c>
      <c r="C68" s="3">
        <f>'Veriler (KGF)'!C68+' Veriler (İGE)'!C68</f>
        <v>750741316736.82898</v>
      </c>
      <c r="D68" s="3">
        <f>'Veriler (KGF)'!D68+' Veriler (İGE)'!D68</f>
        <v>255155855398.9899</v>
      </c>
      <c r="E68" s="3">
        <f>'Veriler (KGF)'!E68+' Veriler (İGE)'!E68</f>
        <v>853417269991.70032</v>
      </c>
      <c r="F68" s="3">
        <f>'Veriler (KGF)'!F68+' Veriler (İGE)'!F68</f>
        <v>717245279210.77893</v>
      </c>
      <c r="G68" s="3">
        <f>'Veriler (KGF)'!G68+' Veriler (İGE)'!G68</f>
        <v>255105576774.5094</v>
      </c>
      <c r="H68" s="3">
        <f>'Veriler (KGF)'!H68+' Veriler (İGE)'!H68</f>
        <v>41640678562</v>
      </c>
      <c r="I68" s="3">
        <f>'Veriler (KGF)'!I68+' Veriler (İGE)'!I68</f>
        <v>33496037526.050003</v>
      </c>
      <c r="J68" s="3">
        <f>'Veriler (KGF)'!J68+' Veriler (İGE)'!J68</f>
        <v>50278624.480500005</v>
      </c>
      <c r="K68" s="3">
        <v>9249790.7899999991</v>
      </c>
      <c r="L68" s="3">
        <f>'Veriler (KGF)'!L68+' Veriler (İGE)'!L68</f>
        <v>301767.33802100015</v>
      </c>
      <c r="M68" s="76">
        <v>3.2624233874266918E-2</v>
      </c>
      <c r="N68" s="3">
        <f>'Veriler (KGF)'!N68+' Veriler (İGE)'!N68</f>
        <v>481135036264.82025</v>
      </c>
      <c r="O68" s="3">
        <f>'Veriler (KGF)'!O68+' Veriler (İGE)'!O68</f>
        <v>77245164162.429993</v>
      </c>
      <c r="P68" s="3">
        <f>'Veriler (KGF)'!P68+' Veriler (İGE)'!P68</f>
        <v>119134930991.15997</v>
      </c>
      <c r="Q68" s="3">
        <f>'Veriler (KGF)'!Q68+' Veriler (İGE)'!Q68</f>
        <v>39730147792.370018</v>
      </c>
      <c r="R68" s="3">
        <f>'Veriler (KGF)'!R68+' Veriler (İGE)'!R68</f>
        <v>128730227699.32002</v>
      </c>
      <c r="S68" s="3">
        <f>'Veriler (KGF)'!S68+' Veriler (İGE)'!S68</f>
        <v>116975311954.8</v>
      </c>
      <c r="T68" s="3">
        <f>'Veriler (KGF)'!T68+' Veriler (İGE)'!T68</f>
        <v>671591855674.43872</v>
      </c>
      <c r="U68" s="3">
        <f>'Veriler (KGF)'!U68+' Veriler (İGE)'!U68</f>
        <v>46580660139.189934</v>
      </c>
      <c r="V68" s="3">
        <f>'Veriler (KGF)'!V68+' Veriler (İGE)'!V68</f>
        <v>16583934281.030008</v>
      </c>
      <c r="W68" s="58">
        <v>34.589276543525848</v>
      </c>
      <c r="X68" s="3">
        <f>'Veriler (KGF)'!X68+' Veriler (İGE)'!X68</f>
        <v>636957279329.54944</v>
      </c>
      <c r="Y68" s="58">
        <v>31.729273756838161</v>
      </c>
      <c r="Z68" s="3">
        <f>'Veriler (KGF)'!Z68+' Veriler (İGE)'!Z68</f>
        <v>63704065600.199966</v>
      </c>
      <c r="AA68" s="58">
        <v>66.040833470041235</v>
      </c>
      <c r="AB68" s="3">
        <f>'Veriler (KGF)'!AB68+' Veriler (İGE)'!AB68</f>
        <v>1373261</v>
      </c>
    </row>
    <row r="69" spans="1:36" s="66" customFormat="1" ht="15.75" x14ac:dyDescent="0.25">
      <c r="A69" s="36">
        <v>45324</v>
      </c>
      <c r="B69" s="3">
        <f>'Veriler (KGF)'!B69+' Veriler (İGE)'!B69</f>
        <v>896216367074.96057</v>
      </c>
      <c r="C69" s="3">
        <f>'Veriler (KGF)'!C69+' Veriler (İGE)'!C69</f>
        <v>751723873685.17896</v>
      </c>
      <c r="D69" s="3">
        <f>'Veriler (KGF)'!D69+' Veriler (İGE)'!D69</f>
        <v>255200753690.31812</v>
      </c>
      <c r="E69" s="3">
        <f>'Veriler (KGF)'!E69+' Veriler (İGE)'!E69</f>
        <v>854575688512.96057</v>
      </c>
      <c r="F69" s="3">
        <f>'Veriler (KGF)'!F69+' Veriler (İGE)'!F69</f>
        <v>718227836159.12891</v>
      </c>
      <c r="G69" s="3">
        <f>'Veriler (KGF)'!G69+' Veriler (İGE)'!G69</f>
        <v>255161369710.98962</v>
      </c>
      <c r="H69" s="3">
        <f>'Veriler (KGF)'!H69+' Veriler (İGE)'!H69</f>
        <v>41640678562</v>
      </c>
      <c r="I69" s="3">
        <f>'Veriler (KGF)'!I69+' Veriler (İGE)'!I69</f>
        <v>33496037526.050003</v>
      </c>
      <c r="J69" s="3">
        <f>'Veriler (KGF)'!J69+' Veriler (İGE)'!J69</f>
        <v>39383979.328500003</v>
      </c>
      <c r="K69" s="3">
        <f>9160536.46+146546.89</f>
        <v>9307083.3500000015</v>
      </c>
      <c r="L69" s="3">
        <f>'Veriler (KGF)'!L69+' Veriler (İGE)'!L69</f>
        <v>301557.56248065003</v>
      </c>
      <c r="M69" s="76">
        <f>L69/K69</f>
        <v>3.240086621558514E-2</v>
      </c>
      <c r="N69" s="3">
        <f>'Veriler (KGF)'!N69+' Veriler (İGE)'!N69</f>
        <v>481276065851.76025</v>
      </c>
      <c r="O69" s="3">
        <f>'Veriler (KGF)'!O69+' Veriler (İGE)'!O69</f>
        <v>77920439770.029968</v>
      </c>
      <c r="P69" s="3">
        <f>'Veriler (KGF)'!P69+' Veriler (İGE)'!P69</f>
        <v>118850078233.38997</v>
      </c>
      <c r="Q69" s="3">
        <f>'Veriler (KGF)'!Q69+' Veriler (İGE)'!Q69</f>
        <v>40181252303.95002</v>
      </c>
      <c r="R69" s="3">
        <f>'Veriler (KGF)'!R69+' Veriler (İGE)'!R69</f>
        <v>130017470549.34001</v>
      </c>
      <c r="S69" s="3">
        <f>'Veriler (KGF)'!S69+' Veriler (İGE)'!S69</f>
        <v>118101692073.97998</v>
      </c>
      <c r="T69" s="3">
        <f>'Veriler (KGF)'!T69+' Veriler (İGE)'!T69</f>
        <v>672606337738.46887</v>
      </c>
      <c r="U69" s="3">
        <f>'Veriler (KGF)'!U69+' Veriler (İGE)'!U69</f>
        <v>46580660139.189934</v>
      </c>
      <c r="V69" s="3">
        <f>'Veriler (KGF)'!V69+' Veriler (İGE)'!V69</f>
        <v>16583934281.03001</v>
      </c>
      <c r="W69" s="58">
        <v>34.589827920529942</v>
      </c>
      <c r="X69" s="3">
        <f>'Veriler (KGF)'!X69+' Veriler (İGE)'!X69</f>
        <v>637727521277.89941</v>
      </c>
      <c r="Y69" s="58">
        <v>31.722122232997204</v>
      </c>
      <c r="Z69" s="3">
        <f>'Veriler (KGF)'!Z69+' Veriler (İGE)'!Z69</f>
        <v>63916380600.199966</v>
      </c>
      <c r="AA69" s="58">
        <v>66.007381019540844</v>
      </c>
      <c r="AB69" s="3">
        <f>'Veriler (KGF)'!AB69+' Veriler (İGE)'!AB69</f>
        <v>1373509</v>
      </c>
    </row>
    <row r="70" spans="1:36" s="66" customFormat="1" ht="16.5" thickBot="1" x14ac:dyDescent="0.3">
      <c r="A70" s="36">
        <v>45331</v>
      </c>
      <c r="B70" s="3">
        <f>'Veriler (KGF)'!B70+' Veriler (İGE)'!B70</f>
        <v>897490922697.14026</v>
      </c>
      <c r="C70" s="3">
        <f>'Veriler (KGF)'!C70+' Veriler (İGE)'!C70</f>
        <v>752797249750.56946</v>
      </c>
      <c r="D70" s="3">
        <f>'Veriler (KGF)'!D70+' Veriler (İGE)'!D70</f>
        <v>253419125202.55807</v>
      </c>
      <c r="E70" s="3">
        <f>'Veriler (KGF)'!E70+' Veriler (İGE)'!E70</f>
        <v>855850244135.14026</v>
      </c>
      <c r="F70" s="3">
        <f>'Veriler (KGF)'!F70+' Veriler (İGE)'!F70</f>
        <v>719301212224.51941</v>
      </c>
      <c r="G70" s="3">
        <f>'Veriler (KGF)'!G70+' Veriler (İGE)'!G70</f>
        <v>253379741223.22958</v>
      </c>
      <c r="H70" s="3">
        <f>'Veriler (KGF)'!H70+' Veriler (İGE)'!H70</f>
        <v>41640678562</v>
      </c>
      <c r="I70" s="3">
        <f>'Veriler (KGF)'!I70+' Veriler (İGE)'!I70</f>
        <v>33496037526.050003</v>
      </c>
      <c r="J70" s="3">
        <f>'Veriler (KGF)'!J70+' Veriler (İGE)'!J70</f>
        <v>39383979.328500003</v>
      </c>
      <c r="K70" s="3"/>
      <c r="L70" s="3"/>
      <c r="M70" s="3"/>
      <c r="N70" s="3">
        <f>'Veriler (KGF)'!N70+' Veriler (İGE)'!N70</f>
        <v>481401910355.01001</v>
      </c>
      <c r="O70" s="3">
        <f>'Veriler (KGF)'!O70+' Veriler (İGE)'!O70</f>
        <v>78727237750.570007</v>
      </c>
      <c r="P70" s="3">
        <f>'Veriler (KGF)'!P70+' Veriler (İGE)'!P70</f>
        <v>118684206811.15997</v>
      </c>
      <c r="Q70" s="3">
        <f>'Veriler (KGF)'!Q70+' Veriler (İGE)'!Q70</f>
        <v>40487857307.780014</v>
      </c>
      <c r="R70" s="3">
        <f>'Veriler (KGF)'!R70+' Veriler (İGE)'!R70</f>
        <v>131326153555.34</v>
      </c>
      <c r="S70" s="3">
        <f>'Veriler (KGF)'!S70+' Veriler (İGE)'!S70</f>
        <v>119215095058.35001</v>
      </c>
      <c r="T70" s="3">
        <f>'Veriler (KGF)'!T70+' Veriler (İGE)'!T70</f>
        <v>673721004724.17908</v>
      </c>
      <c r="U70" s="3">
        <f>'Veriler (KGF)'!U70+' Veriler (İGE)'!U70</f>
        <v>46578045063.189941</v>
      </c>
      <c r="V70" s="3">
        <f>'Veriler (KGF)'!V70+' Veriler (İGE)'!V70</f>
        <v>16586317417.530005</v>
      </c>
      <c r="W70" s="35">
        <v>34.580191974079455</v>
      </c>
      <c r="X70" s="3">
        <f>'Veriler (KGF)'!X70+' Veriler (İGE)'!X70</f>
        <v>638642667056.78943</v>
      </c>
      <c r="Y70" s="35">
        <v>31.712901761898291</v>
      </c>
      <c r="Z70" s="3">
        <f>'Veriler (KGF)'!Z70+' Veriler (İGE)'!Z70</f>
        <v>64072227750.199974</v>
      </c>
      <c r="AA70" s="35">
        <v>65.966339852358217</v>
      </c>
      <c r="AB70" s="3">
        <f>'Veriler (KGF)'!AB70+' Veriler (İGE)'!AB70</f>
        <v>1373807</v>
      </c>
    </row>
    <row r="71" spans="1:36" x14ac:dyDescent="0.25">
      <c r="A71" s="50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AF71" s="53"/>
      <c r="AG71" s="52"/>
      <c r="AI71" s="53"/>
      <c r="AJ71" s="52"/>
    </row>
    <row r="72" spans="1:36" ht="18" customHeight="1" x14ac:dyDescent="0.2">
      <c r="A72" s="51"/>
      <c r="B72" s="62"/>
      <c r="C72" s="62"/>
      <c r="D72" s="62"/>
      <c r="E72" s="62"/>
      <c r="F72" s="62"/>
      <c r="G72" s="62"/>
      <c r="H72" s="62"/>
      <c r="I72" s="62"/>
      <c r="J72" s="62"/>
      <c r="K72" s="77"/>
      <c r="L72" s="62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36" x14ac:dyDescent="0.25">
      <c r="A73" s="33"/>
      <c r="B73" s="2"/>
      <c r="C73" s="2"/>
      <c r="D73" s="2"/>
      <c r="E73" s="26"/>
      <c r="F73" s="26"/>
      <c r="G73" s="26"/>
      <c r="I73" s="26"/>
      <c r="N73" s="2"/>
      <c r="R73" s="2"/>
      <c r="S73" s="2"/>
      <c r="T73" s="2"/>
      <c r="V73" s="28"/>
    </row>
    <row r="74" spans="1:3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6" x14ac:dyDescent="0.25">
      <c r="N77" s="2"/>
      <c r="R77" s="2"/>
      <c r="S77" s="2"/>
      <c r="T77" s="2"/>
      <c r="V77" s="28"/>
    </row>
    <row r="78" spans="1:36" x14ac:dyDescent="0.25">
      <c r="N78" s="2"/>
      <c r="R78" s="2"/>
      <c r="S78" s="2"/>
      <c r="T78" s="2"/>
      <c r="V78" s="28"/>
    </row>
    <row r="79" spans="1:36" x14ac:dyDescent="0.25">
      <c r="N79" s="2"/>
      <c r="R79" s="2"/>
      <c r="S79" s="2"/>
      <c r="T79" s="2"/>
      <c r="V79" s="28"/>
    </row>
    <row r="80" spans="1:36" x14ac:dyDescent="0.25">
      <c r="N80" s="2"/>
      <c r="R80" s="2"/>
      <c r="S80" s="2"/>
      <c r="T80" s="2"/>
      <c r="V80" s="28"/>
    </row>
    <row r="81" spans="14:22" x14ac:dyDescent="0.25">
      <c r="N81" s="2"/>
      <c r="R81" s="2"/>
      <c r="S81" s="2"/>
      <c r="T81" s="2"/>
      <c r="V81" s="28"/>
    </row>
    <row r="82" spans="14:22" x14ac:dyDescent="0.25">
      <c r="N82" s="2"/>
      <c r="T82" s="2"/>
      <c r="V82" s="28"/>
    </row>
    <row r="83" spans="14:22" x14ac:dyDescent="0.25">
      <c r="N83" s="2"/>
      <c r="T83" s="2"/>
      <c r="V83" s="28"/>
    </row>
    <row r="84" spans="14:22" x14ac:dyDescent="0.25">
      <c r="N84" s="2"/>
    </row>
    <row r="85" spans="14:22" x14ac:dyDescent="0.25">
      <c r="N85" s="2"/>
    </row>
    <row r="86" spans="14:22" x14ac:dyDescent="0.25">
      <c r="N86" s="2"/>
    </row>
    <row r="87" spans="14:22" x14ac:dyDescent="0.25">
      <c r="N87" s="2"/>
    </row>
  </sheetData>
  <mergeCells count="29">
    <mergeCell ref="A1:AB1"/>
    <mergeCell ref="A2:J3"/>
    <mergeCell ref="K2:M4"/>
    <mergeCell ref="N2:Q2"/>
    <mergeCell ref="R2:S3"/>
    <mergeCell ref="T2:U3"/>
    <mergeCell ref="V2:AA2"/>
    <mergeCell ref="AB2:AB5"/>
    <mergeCell ref="N3:O4"/>
    <mergeCell ref="P3:Q4"/>
    <mergeCell ref="V3:W3"/>
    <mergeCell ref="X3:Y3"/>
    <mergeCell ref="Z3:AA3"/>
    <mergeCell ref="A4:A5"/>
    <mergeCell ref="B4:D4"/>
    <mergeCell ref="E4:G4"/>
    <mergeCell ref="H4:J4"/>
    <mergeCell ref="R4:R5"/>
    <mergeCell ref="S4:S5"/>
    <mergeCell ref="T4:T5"/>
    <mergeCell ref="AA4:AA5"/>
    <mergeCell ref="X4:X5"/>
    <mergeCell ref="Y4:Y5"/>
    <mergeCell ref="Z4:Z5"/>
    <mergeCell ref="N6:O6"/>
    <mergeCell ref="P6:Q6"/>
    <mergeCell ref="U4:U5"/>
    <mergeCell ref="V4:V5"/>
    <mergeCell ref="W4:W5"/>
  </mergeCells>
  <pageMargins left="0.7" right="0.7" top="0.75" bottom="0.75" header="0.3" footer="0.3"/>
  <pageSetup paperSize="9" orientation="portrait" r:id="rId1"/>
  <headerFooter>
    <oddFooter>&amp;L&amp;"Times New Roman,Regular"&amp;09&amp;KFF8000Hizmete Özel | Restricted&amp;K000000 
&amp;K800080Genel Nitelikli Kişisel Veri İçerir</oddFooter>
    <evenFooter>&amp;L&amp;"Times New Roman,Regular"&amp;09&amp;KFF8000Hizmete Özel | Restricted&amp;K000000 
&amp;K800080Genel Nitelikli Kişisel Veri İçerir</evenFooter>
    <firstFooter>&amp;L&amp;"Times New Roman,Regular"&amp;09&amp;KFF8000Hizmete Özel | Restricted&amp;K000000 
&amp;K800080Genel Nitelikli Kişisel Veri İçerir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24"/>
  <sheetViews>
    <sheetView showGridLines="0" zoomScale="70" zoomScaleNormal="70" workbookViewId="0">
      <selection activeCell="F9" sqref="F9"/>
    </sheetView>
  </sheetViews>
  <sheetFormatPr defaultColWidth="73" defaultRowHeight="15" x14ac:dyDescent="0.25"/>
  <cols>
    <col min="1" max="1" width="72.85546875" bestFit="1" customWidth="1"/>
    <col min="2" max="3" width="28.85546875" customWidth="1"/>
    <col min="4" max="4" width="8.7109375" customWidth="1"/>
    <col min="5" max="5" width="8.42578125" customWidth="1"/>
  </cols>
  <sheetData>
    <row r="1" spans="1:3" ht="57.75" customHeight="1" x14ac:dyDescent="0.25">
      <c r="A1" s="38" t="s">
        <v>20</v>
      </c>
      <c r="B1" s="39" t="s">
        <v>25</v>
      </c>
      <c r="C1" s="39" t="s">
        <v>6</v>
      </c>
    </row>
    <row r="2" spans="1:3" ht="30.75" customHeight="1" x14ac:dyDescent="0.25">
      <c r="A2" s="15" t="s">
        <v>53</v>
      </c>
      <c r="B2" s="7">
        <v>290236.99780324992</v>
      </c>
      <c r="C2" s="16">
        <v>0.40649431097931765</v>
      </c>
    </row>
    <row r="3" spans="1:3" ht="33.75" customHeight="1" x14ac:dyDescent="0.25">
      <c r="A3" s="15" t="s">
        <v>54</v>
      </c>
      <c r="B3" s="7">
        <v>241442.34325524009</v>
      </c>
      <c r="C3" s="16">
        <v>0.3381544727433497</v>
      </c>
    </row>
    <row r="4" spans="1:3" ht="24" customHeight="1" x14ac:dyDescent="0.25">
      <c r="A4" s="15" t="s">
        <v>55</v>
      </c>
      <c r="B4" s="7">
        <v>69979.245804009959</v>
      </c>
      <c r="C4" s="16">
        <v>9.8010128003173574E-2</v>
      </c>
    </row>
    <row r="5" spans="1:3" ht="24" customHeight="1" x14ac:dyDescent="0.25">
      <c r="A5" s="15" t="s">
        <v>56</v>
      </c>
      <c r="B5" s="7">
        <v>28146.37798311</v>
      </c>
      <c r="C5" s="16">
        <v>3.9420689338041458E-2</v>
      </c>
    </row>
    <row r="6" spans="1:3" ht="24" customHeight="1" x14ac:dyDescent="0.25">
      <c r="A6" s="15" t="s">
        <v>57</v>
      </c>
      <c r="B6" s="7">
        <v>22035.226435140004</v>
      </c>
      <c r="C6" s="16">
        <v>3.0861655319000765E-2</v>
      </c>
    </row>
    <row r="7" spans="1:3" ht="24" customHeight="1" x14ac:dyDescent="0.25">
      <c r="A7" s="15" t="s">
        <v>58</v>
      </c>
      <c r="B7" s="7">
        <v>20850.769470610005</v>
      </c>
      <c r="C7" s="16">
        <v>2.9202752348926407E-2</v>
      </c>
    </row>
    <row r="8" spans="1:3" ht="24" customHeight="1" x14ac:dyDescent="0.25">
      <c r="A8" s="15" t="s">
        <v>59</v>
      </c>
      <c r="B8" s="7">
        <v>12272.96918683</v>
      </c>
      <c r="C8" s="16">
        <v>1.7189028935080151E-2</v>
      </c>
    </row>
    <row r="9" spans="1:3" ht="24" customHeight="1" x14ac:dyDescent="0.25">
      <c r="A9" s="15" t="s">
        <v>60</v>
      </c>
      <c r="B9" s="7">
        <v>7429.2113402200002</v>
      </c>
      <c r="C9" s="16">
        <v>1.0405055756915103E-2</v>
      </c>
    </row>
    <row r="10" spans="1:3" ht="24" customHeight="1" x14ac:dyDescent="0.25">
      <c r="A10" s="15" t="s">
        <v>61</v>
      </c>
      <c r="B10" s="7">
        <v>4978.9257387300004</v>
      </c>
      <c r="C10" s="16">
        <v>6.9732839124605189E-3</v>
      </c>
    </row>
    <row r="11" spans="1:3" ht="24" customHeight="1" x14ac:dyDescent="0.25">
      <c r="A11" s="15" t="s">
        <v>62</v>
      </c>
      <c r="B11" s="7">
        <v>5520.3337443199989</v>
      </c>
      <c r="C11" s="16">
        <v>7.7315582739538235E-3</v>
      </c>
    </row>
    <row r="12" spans="1:3" ht="24" customHeight="1" x14ac:dyDescent="0.25">
      <c r="A12" s="15" t="s">
        <v>63</v>
      </c>
      <c r="B12" s="7">
        <v>4689.9421963599989</v>
      </c>
      <c r="C12" s="16">
        <v>6.568545140942187E-3</v>
      </c>
    </row>
    <row r="13" spans="1:3" ht="24" customHeight="1" x14ac:dyDescent="0.25">
      <c r="A13" s="15" t="s">
        <v>64</v>
      </c>
      <c r="B13" s="7">
        <v>3313.35027472</v>
      </c>
      <c r="C13" s="16">
        <v>4.6405456476932925E-3</v>
      </c>
    </row>
    <row r="14" spans="1:3" ht="24" customHeight="1" x14ac:dyDescent="0.25">
      <c r="A14" s="15" t="s">
        <v>65</v>
      </c>
      <c r="B14" s="7">
        <v>1777.08046474</v>
      </c>
      <c r="C14" s="16">
        <v>2.4889077014191852E-3</v>
      </c>
    </row>
    <row r="15" spans="1:3" ht="24" customHeight="1" x14ac:dyDescent="0.25">
      <c r="A15" s="15" t="s">
        <v>66</v>
      </c>
      <c r="B15" s="7">
        <v>901.65133597999989</v>
      </c>
      <c r="C15" s="16">
        <v>1.2628167371384904E-3</v>
      </c>
    </row>
    <row r="16" spans="1:3" ht="24" customHeight="1" x14ac:dyDescent="0.25">
      <c r="A16" s="15" t="s">
        <v>67</v>
      </c>
      <c r="B16" s="7">
        <v>45.254693760000002</v>
      </c>
      <c r="C16" s="16">
        <v>6.3381910982353878E-5</v>
      </c>
    </row>
    <row r="17" spans="1:3" ht="24" customHeight="1" x14ac:dyDescent="0.25">
      <c r="A17" s="15" t="s">
        <v>68</v>
      </c>
      <c r="B17" s="7">
        <v>369.40964339999999</v>
      </c>
      <c r="C17" s="16">
        <v>5.173803464050198E-4</v>
      </c>
    </row>
    <row r="18" spans="1:3" ht="24" customHeight="1" x14ac:dyDescent="0.25">
      <c r="A18" s="15" t="s">
        <v>69</v>
      </c>
      <c r="B18" s="7">
        <v>10.56165259</v>
      </c>
      <c r="C18" s="16">
        <v>1.4792227472271979E-5</v>
      </c>
    </row>
    <row r="19" spans="1:3" ht="24" customHeight="1" x14ac:dyDescent="0.25">
      <c r="A19" s="15" t="s">
        <v>70</v>
      </c>
      <c r="B19" s="7">
        <v>0.496</v>
      </c>
      <c r="C19" s="16">
        <v>6.9467772810418695E-7</v>
      </c>
    </row>
    <row r="20" spans="1:3" ht="24" customHeight="1" x14ac:dyDescent="0.25">
      <c r="A20" s="15" t="s">
        <v>71</v>
      </c>
      <c r="B20" s="7">
        <v>0</v>
      </c>
      <c r="C20" s="16">
        <v>0</v>
      </c>
    </row>
    <row r="21" spans="1:3" ht="24.75" customHeight="1" x14ac:dyDescent="0.25">
      <c r="A21" s="41" t="s">
        <v>72</v>
      </c>
      <c r="B21" s="42">
        <v>714000.14702300995</v>
      </c>
      <c r="C21" s="29"/>
    </row>
    <row r="22" spans="1:3" x14ac:dyDescent="0.25">
      <c r="A22" s="73" t="s">
        <v>75</v>
      </c>
    </row>
    <row r="23" spans="1:3" x14ac:dyDescent="0.25">
      <c r="B23" s="18"/>
    </row>
    <row r="24" spans="1:3" x14ac:dyDescent="0.25">
      <c r="B24" s="27"/>
    </row>
  </sheetData>
  <sortState ref="A2:C20">
    <sortCondition descending="1" ref="B2:B20"/>
  </sortState>
  <pageMargins left="0.7" right="0.7" top="0.75" bottom="0.75" header="0.3" footer="0.3"/>
  <pageSetup paperSize="9" orientation="portrait" r:id="rId1"/>
  <headerFooter>
    <oddFooter>&amp;L&amp;"Times New Roman,Regular"&amp;09&amp;KFF8000Hizmete Özel | Restricted&amp;K000000 
&amp;K800080Genel Nitelikli Kişisel Veri İçerir</oddFooter>
    <evenFooter>&amp;L&amp;"Times New Roman,Regular"&amp;09&amp;KFF8000Hizmete Özel | Restricted&amp;K000000 
&amp;K800080Genel Nitelikli Kişisel Veri İçerir</evenFooter>
    <firstFooter>&amp;L&amp;"Times New Roman,Regular"&amp;09&amp;KFF8000Hizmete Özel | Restricted&amp;K000000 
&amp;K800080Genel Nitelikli Kişisel Veri İçerir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D4:P20"/>
  <sheetViews>
    <sheetView showGridLines="0" tabSelected="1" topLeftCell="B1" zoomScale="80" zoomScaleNormal="80" workbookViewId="0">
      <selection activeCell="H16" sqref="H16"/>
    </sheetView>
  </sheetViews>
  <sheetFormatPr defaultRowHeight="15" x14ac:dyDescent="0.25"/>
  <cols>
    <col min="4" max="4" width="57.42578125" customWidth="1"/>
    <col min="5" max="5" width="26.28515625" customWidth="1"/>
    <col min="6" max="6" width="35.140625" customWidth="1"/>
    <col min="7" max="7" width="21.7109375" customWidth="1"/>
    <col min="8" max="8" width="32.7109375" customWidth="1"/>
    <col min="9" max="9" width="20.5703125" bestFit="1" customWidth="1"/>
  </cols>
  <sheetData>
    <row r="4" spans="4:16" ht="37.5" customHeight="1" x14ac:dyDescent="0.25">
      <c r="D4" s="109" t="s">
        <v>73</v>
      </c>
      <c r="E4" s="110"/>
      <c r="F4" s="110"/>
      <c r="G4" s="110"/>
      <c r="H4" s="111"/>
    </row>
    <row r="5" spans="4:16" ht="57.75" customHeight="1" x14ac:dyDescent="0.25">
      <c r="D5" s="30" t="s">
        <v>27</v>
      </c>
      <c r="E5" s="40" t="s">
        <v>21</v>
      </c>
      <c r="F5" s="48" t="s">
        <v>29</v>
      </c>
      <c r="G5" s="49" t="s">
        <v>26</v>
      </c>
      <c r="H5" s="49" t="s">
        <v>30</v>
      </c>
    </row>
    <row r="6" spans="4:16" ht="17.25" customHeight="1" x14ac:dyDescent="0.25">
      <c r="D6" s="31" t="s">
        <v>45</v>
      </c>
      <c r="E6" s="64">
        <v>12500000000</v>
      </c>
      <c r="F6" s="64">
        <v>5086613184.71</v>
      </c>
      <c r="G6" s="64">
        <v>10000000000</v>
      </c>
      <c r="H6" s="64">
        <v>4069290547.7800002</v>
      </c>
      <c r="I6" s="63"/>
    </row>
    <row r="7" spans="4:16" ht="17.25" customHeight="1" x14ac:dyDescent="0.25">
      <c r="D7" s="31" t="s">
        <v>46</v>
      </c>
      <c r="E7" s="64">
        <v>8750000000</v>
      </c>
      <c r="F7" s="64">
        <v>3355342841.4499998</v>
      </c>
      <c r="G7" s="64">
        <v>7000000000</v>
      </c>
      <c r="H7" s="64">
        <v>2684274273.0599999</v>
      </c>
      <c r="I7" s="63"/>
      <c r="P7" s="67"/>
    </row>
    <row r="8" spans="4:16" ht="17.25" customHeight="1" x14ac:dyDescent="0.25">
      <c r="D8" s="32" t="s">
        <v>47</v>
      </c>
      <c r="E8" s="64">
        <v>10000000000</v>
      </c>
      <c r="F8" s="64">
        <v>989549165.46000004</v>
      </c>
      <c r="G8" s="64">
        <v>8000000000</v>
      </c>
      <c r="H8" s="64">
        <v>791639332.36000001</v>
      </c>
      <c r="I8" s="63"/>
    </row>
    <row r="9" spans="4:16" ht="17.25" customHeight="1" x14ac:dyDescent="0.25">
      <c r="D9" s="69" t="s">
        <v>48</v>
      </c>
      <c r="E9" s="68">
        <v>16960784313.725491</v>
      </c>
      <c r="F9" s="68">
        <v>12569721565.789999</v>
      </c>
      <c r="G9" s="68">
        <v>15000000000</v>
      </c>
      <c r="H9" s="68">
        <v>11210773425.9</v>
      </c>
      <c r="I9" s="63"/>
    </row>
    <row r="10" spans="4:16" ht="17.25" customHeight="1" x14ac:dyDescent="0.25">
      <c r="D10" s="69" t="s">
        <v>49</v>
      </c>
      <c r="E10" s="68">
        <v>5653594771.2418299</v>
      </c>
      <c r="F10" s="68">
        <v>4511051504.7299995</v>
      </c>
      <c r="G10" s="68">
        <v>5000000000</v>
      </c>
      <c r="H10" s="68">
        <v>3961860619.5399995</v>
      </c>
      <c r="I10" s="63"/>
    </row>
    <row r="11" spans="4:16" ht="17.25" customHeight="1" x14ac:dyDescent="0.25">
      <c r="D11" s="69" t="s">
        <v>50</v>
      </c>
      <c r="E11" s="68">
        <v>8925000000</v>
      </c>
      <c r="F11" s="68">
        <v>287861000</v>
      </c>
      <c r="G11" s="68">
        <v>7000000000</v>
      </c>
      <c r="H11" s="68">
        <v>227505100</v>
      </c>
      <c r="I11" s="63"/>
    </row>
    <row r="12" spans="4:16" ht="17.25" customHeight="1" x14ac:dyDescent="0.25">
      <c r="D12" s="69" t="s">
        <v>51</v>
      </c>
      <c r="E12" s="68">
        <v>10786764705.882353</v>
      </c>
      <c r="F12" s="68">
        <v>1295568356.3600001</v>
      </c>
      <c r="G12" s="68">
        <v>9000000000</v>
      </c>
      <c r="H12" s="68">
        <v>1079508102.9099998</v>
      </c>
      <c r="I12" s="63"/>
    </row>
    <row r="13" spans="4:16" ht="17.25" customHeight="1" x14ac:dyDescent="0.25">
      <c r="D13" s="69" t="s">
        <v>52</v>
      </c>
      <c r="E13" s="68">
        <v>10786764705.882353</v>
      </c>
      <c r="F13" s="68">
        <v>3967651573.6299996</v>
      </c>
      <c r="G13" s="68">
        <v>9000000000</v>
      </c>
      <c r="H13" s="68">
        <v>3342574388.1399999</v>
      </c>
      <c r="I13" s="63"/>
    </row>
    <row r="14" spans="4:16" ht="17.25" customHeight="1" x14ac:dyDescent="0.25">
      <c r="D14" s="71" t="s">
        <v>74</v>
      </c>
      <c r="E14" s="72">
        <v>26315789474</v>
      </c>
      <c r="F14" s="72">
        <v>6298902764.3600006</v>
      </c>
      <c r="G14" s="72">
        <v>25000000000</v>
      </c>
      <c r="H14" s="72">
        <v>5301065201.5100002</v>
      </c>
      <c r="I14" s="63"/>
    </row>
    <row r="15" spans="4:16" ht="15" customHeight="1" x14ac:dyDescent="0.25">
      <c r="D15" s="30" t="s">
        <v>44</v>
      </c>
      <c r="E15" s="65">
        <f>SUM(E6:E14)</f>
        <v>110678697970.73203</v>
      </c>
      <c r="F15" s="112">
        <f t="shared" ref="F15:H15" si="0">SUM(F6:F14)</f>
        <v>38362261956.489998</v>
      </c>
      <c r="G15" s="65">
        <f t="shared" si="0"/>
        <v>95000000000</v>
      </c>
      <c r="H15" s="112">
        <f t="shared" si="0"/>
        <v>32668490991.199997</v>
      </c>
      <c r="I15" s="63"/>
    </row>
    <row r="16" spans="4:16" ht="15" customHeight="1" x14ac:dyDescent="0.25">
      <c r="I16" s="63"/>
    </row>
    <row r="17" spans="4:9" ht="15" customHeight="1" x14ac:dyDescent="0.25">
      <c r="I17" s="63"/>
    </row>
    <row r="18" spans="4:9" ht="15" customHeight="1" x14ac:dyDescent="0.25">
      <c r="I18" s="63"/>
    </row>
    <row r="19" spans="4:9" x14ac:dyDescent="0.25">
      <c r="D19" s="17"/>
      <c r="F19" s="67"/>
    </row>
    <row r="20" spans="4:9" x14ac:dyDescent="0.25">
      <c r="F20" s="67"/>
    </row>
  </sheetData>
  <mergeCells count="1">
    <mergeCell ref="D4:H4"/>
  </mergeCells>
  <pageMargins left="0" right="0" top="0" bottom="0" header="0" footer="0"/>
  <pageSetup paperSize="9" scale="83" orientation="landscape" r:id="rId1"/>
  <headerFooter>
    <oddFooter>&amp;L&amp;"Times New Roman,Regular"&amp;09&amp;KFF8000Hizmete Özel | Restricted&amp;K000000 
&amp;K800080Genel Nitelikli Kişisel Veri İçerir</oddFooter>
    <evenFooter>&amp;L&amp;"Times New Roman,Regular"&amp;09&amp;KFF8000Hizmete Özel | Restricted&amp;K000000 
&amp;K800080Genel Nitelikli Kişisel Veri İçerir</evenFooter>
    <firstFooter>&amp;L&amp;"Times New Roman,Regular"&amp;09&amp;KFF8000Hizmete Özel | Restricted&amp;K000000 
&amp;K800080Genel Nitelikli Kişisel Veri İçerir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62e7592-d2eb-4c63-a2e6-18ffb783ca6e" origin="userSelected">
  <element uid="f90f4abe-469c-4261-9930-7d41fc46c769" value=""/>
  <element uid="d5ab1a53-547a-45d3-825d-bff3dd5ebce6" value=""/>
</sisl>
</file>

<file path=customXml/itemProps1.xml><?xml version="1.0" encoding="utf-8"?>
<ds:datastoreItem xmlns:ds="http://schemas.openxmlformats.org/officeDocument/2006/customXml" ds:itemID="{ED196FC1-15A5-452B-9432-E7B3D2EF36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</vt:i4>
      </vt:variant>
    </vt:vector>
  </HeadingPairs>
  <TitlesOfParts>
    <vt:vector size="6" baseType="lpstr">
      <vt:lpstr>Veriler (KGF)</vt:lpstr>
      <vt:lpstr> Veriler (İGE)</vt:lpstr>
      <vt:lpstr>Veriler (Konsolide)</vt:lpstr>
      <vt:lpstr>Sektörel Dağılım</vt:lpstr>
      <vt:lpstr>Güncel Paketler</vt:lpstr>
      <vt:lpstr>'Güncel Paketler'!Yazdırma_Alanı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Sıla KÖYLÜOĞLU</dc:creator>
  <cp:lastModifiedBy>Aygün İREN</cp:lastModifiedBy>
  <cp:lastPrinted>2024-01-15T06:40:44Z</cp:lastPrinted>
  <dcterms:created xsi:type="dcterms:W3CDTF">2021-12-17T07:19:15Z</dcterms:created>
  <dcterms:modified xsi:type="dcterms:W3CDTF">2024-02-14T08:18:14Z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4c42c8e5-7f85-4bb5-a92f-30a948abf268</vt:lpwstr>
  </property>
  <property fmtid="{D5CDD505-2E9C-101B-9397-08002B2CF9AE}" pid="3" name="bjSaver">
    <vt:lpwstr>KQj9syIiWWB4mvYYWUJWvYy+m1/EBS0c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policy="562e7592-d2eb-4c63-a2e6-18ffb783ca6e" origin="userSelected" xmlns="http://www.boldonj</vt:lpwstr>
  </property>
  <property fmtid="{D5CDD505-2E9C-101B-9397-08002B2CF9AE}" pid="5" name="bjDocumentLabelXML-0">
    <vt:lpwstr>ames.com/2008/01/sie/internal/label"&gt;&lt;element uid="f90f4abe-469c-4261-9930-7d41fc46c769" value="" /&gt;&lt;element uid="d5ab1a53-547a-45d3-825d-bff3dd5ebce6" value="" /&gt;&lt;/sisl&gt;</vt:lpwstr>
  </property>
  <property fmtid="{D5CDD505-2E9C-101B-9397-08002B2CF9AE}" pid="6" name="bjDocumentSecurityLabel">
    <vt:lpwstr>Hizmete Özel</vt:lpwstr>
  </property>
  <property fmtid="{D5CDD505-2E9C-101B-9397-08002B2CF9AE}" pid="7" name="Classification/KVKK">
    <vt:lpwstr>HOR159135  KG99891467</vt:lpwstr>
  </property>
  <property fmtid="{D5CDD505-2E9C-101B-9397-08002B2CF9AE}" pid="8" name="bjClsUserRVM">
    <vt:lpwstr>[]</vt:lpwstr>
  </property>
  <property fmtid="{D5CDD505-2E9C-101B-9397-08002B2CF9AE}" pid="9" name="bjLeftFooterLabel-first">
    <vt:lpwstr>&amp;"Times New Roman,Regular"&amp;09&amp;KFF8000Hizmete Özel | Restricted&amp;K000000 
&amp;K800080Genel Nitelikli Kişisel Veri İçerir</vt:lpwstr>
  </property>
  <property fmtid="{D5CDD505-2E9C-101B-9397-08002B2CF9AE}" pid="10" name="bjLeftFooterLabel-even">
    <vt:lpwstr>&amp;"Times New Roman,Regular"&amp;09&amp;KFF8000Hizmete Özel | Restricted&amp;K000000 
&amp;K800080Genel Nitelikli Kişisel Veri İçerir</vt:lpwstr>
  </property>
  <property fmtid="{D5CDD505-2E9C-101B-9397-08002B2CF9AE}" pid="11" name="bjLeftFooterLabel">
    <vt:lpwstr>&amp;"Times New Roman,Regular"&amp;09&amp;KFF8000Hizmete Özel | Restricted&amp;K000000 
&amp;K800080Genel Nitelikli Kişisel Veri İçerir</vt:lpwstr>
  </property>
</Properties>
</file>